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enkiy\Desktop\"/>
    </mc:Choice>
  </mc:AlternateContent>
  <bookViews>
    <workbookView xWindow="0" yWindow="0" windowWidth="20490" windowHeight="7455" activeTab="3"/>
  </bookViews>
  <sheets>
    <sheet name="Qashqai 1,6 MT" sheetId="1" r:id="rId1"/>
    <sheet name=" X-Trail T31 2,0 MT" sheetId="4" r:id="rId2"/>
    <sheet name="X-Trail T31 2,0 AT" sheetId="5" r:id="rId3"/>
    <sheet name="Qashqai 2,0 AT" sheetId="3" r:id="rId4"/>
    <sheet name="Qashqai HR 2,0 MT" sheetId="2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P44" i="1"/>
  <c r="P43" i="1"/>
  <c r="P39" i="1"/>
  <c r="P54" i="1" s="1"/>
  <c r="P55" i="1" s="1"/>
  <c r="P37" i="1"/>
  <c r="P36" i="1"/>
  <c r="O54" i="1"/>
  <c r="O55" i="1" s="1"/>
  <c r="O53" i="1"/>
  <c r="O52" i="1"/>
  <c r="O49" i="1"/>
  <c r="O47" i="1"/>
  <c r="O46" i="1"/>
  <c r="O45" i="1"/>
  <c r="O44" i="1"/>
  <c r="O43" i="1"/>
  <c r="O39" i="1"/>
  <c r="O37" i="1"/>
  <c r="O36" i="1"/>
  <c r="N53" i="1"/>
  <c r="N44" i="1"/>
  <c r="N43" i="1"/>
  <c r="N39" i="1"/>
  <c r="N54" i="1" s="1"/>
  <c r="N55" i="1" s="1"/>
  <c r="N37" i="1"/>
  <c r="N36" i="1"/>
  <c r="P43" i="5"/>
  <c r="P42" i="5"/>
  <c r="P38" i="5"/>
  <c r="P36" i="5"/>
  <c r="O53" i="2" l="1"/>
  <c r="O52" i="2"/>
  <c r="O45" i="2"/>
  <c r="O44" i="2"/>
  <c r="O40" i="2"/>
  <c r="O37" i="2"/>
  <c r="N53" i="2"/>
  <c r="N52" i="2"/>
  <c r="N50" i="2"/>
  <c r="N49" i="2"/>
  <c r="N48" i="2"/>
  <c r="N47" i="2"/>
  <c r="N46" i="2"/>
  <c r="N45" i="2"/>
  <c r="N44" i="2"/>
  <c r="N41" i="2"/>
  <c r="N40" i="2"/>
  <c r="N38" i="2"/>
  <c r="N37" i="2"/>
  <c r="M45" i="2"/>
  <c r="M44" i="2"/>
  <c r="M40" i="2"/>
  <c r="M38" i="2"/>
  <c r="M37" i="2"/>
  <c r="O51" i="3" l="1"/>
  <c r="O52" i="3" s="1"/>
  <c r="O50" i="3"/>
  <c r="O41" i="3"/>
  <c r="O38" i="3"/>
  <c r="O35" i="3"/>
  <c r="N50" i="3"/>
  <c r="N47" i="3"/>
  <c r="N46" i="3"/>
  <c r="N45" i="3"/>
  <c r="N44" i="3"/>
  <c r="N43" i="3"/>
  <c r="N42" i="3"/>
  <c r="N41" i="3"/>
  <c r="N51" i="3" s="1"/>
  <c r="N52" i="3" s="1"/>
  <c r="N38" i="3"/>
  <c r="N35" i="3"/>
  <c r="M50" i="3"/>
  <c r="M41" i="3"/>
  <c r="M51" i="3" s="1"/>
  <c r="M52" i="3" s="1"/>
  <c r="M38" i="3"/>
  <c r="M35" i="3"/>
  <c r="L50" i="3"/>
  <c r="L49" i="3"/>
  <c r="L48" i="3"/>
  <c r="L47" i="3"/>
  <c r="L46" i="3"/>
  <c r="L44" i="3"/>
  <c r="L43" i="3"/>
  <c r="L42" i="3"/>
  <c r="L51" i="3" s="1"/>
  <c r="L52" i="3" s="1"/>
  <c r="L41" i="3"/>
  <c r="L39" i="3"/>
  <c r="L38" i="3"/>
  <c r="L35" i="3"/>
  <c r="O48" i="5"/>
  <c r="O47" i="5"/>
  <c r="O46" i="5"/>
  <c r="O45" i="5"/>
  <c r="O44" i="5"/>
  <c r="O43" i="5"/>
  <c r="O42" i="5"/>
  <c r="O38" i="5"/>
  <c r="O36" i="5"/>
  <c r="N43" i="5"/>
  <c r="N42" i="5"/>
  <c r="N38" i="5"/>
  <c r="N36" i="5"/>
  <c r="O52" i="4"/>
  <c r="O51" i="4"/>
  <c r="O49" i="4"/>
  <c r="O48" i="4"/>
  <c r="O47" i="4"/>
  <c r="O46" i="4"/>
  <c r="O45" i="4"/>
  <c r="O44" i="4"/>
  <c r="O43" i="4"/>
  <c r="O42" i="4"/>
  <c r="O39" i="4"/>
  <c r="O38" i="4"/>
  <c r="O53" i="4" s="1"/>
  <c r="O54" i="4" s="1"/>
  <c r="O36" i="4"/>
  <c r="N52" i="4"/>
  <c r="N43" i="4"/>
  <c r="N42" i="4"/>
  <c r="N38" i="4"/>
  <c r="N53" i="4" s="1"/>
  <c r="N54" i="4" s="1"/>
  <c r="N36" i="4"/>
  <c r="B61" i="5" l="1"/>
  <c r="B60" i="5"/>
  <c r="C52" i="5"/>
  <c r="M48" i="5"/>
  <c r="K48" i="5"/>
  <c r="I48" i="5"/>
  <c r="G48" i="5"/>
  <c r="K47" i="5"/>
  <c r="M46" i="5"/>
  <c r="K46" i="5"/>
  <c r="I46" i="5"/>
  <c r="G46" i="5"/>
  <c r="M45" i="5"/>
  <c r="K45" i="5"/>
  <c r="I45" i="5"/>
  <c r="G45" i="5"/>
  <c r="M44" i="5"/>
  <c r="K44" i="5"/>
  <c r="I44" i="5"/>
  <c r="G44" i="5"/>
  <c r="M43" i="5"/>
  <c r="L43" i="5"/>
  <c r="K43" i="5"/>
  <c r="J43" i="5"/>
  <c r="I43" i="5"/>
  <c r="H43" i="5"/>
  <c r="G43" i="5"/>
  <c r="F43" i="5"/>
  <c r="M42" i="5"/>
  <c r="L42" i="5"/>
  <c r="K42" i="5"/>
  <c r="J42" i="5"/>
  <c r="I42" i="5"/>
  <c r="H42" i="5"/>
  <c r="G42" i="5"/>
  <c r="F42" i="5"/>
  <c r="M41" i="5"/>
  <c r="I41" i="5"/>
  <c r="C40" i="5"/>
  <c r="M40" i="5" s="1"/>
  <c r="M39" i="5"/>
  <c r="I39" i="5"/>
  <c r="L38" i="5"/>
  <c r="L36" i="5"/>
  <c r="I3" i="5"/>
  <c r="B61" i="4"/>
  <c r="B60" i="4"/>
  <c r="C52" i="4"/>
  <c r="M52" i="4" s="1"/>
  <c r="K51" i="4"/>
  <c r="H51" i="4"/>
  <c r="K49" i="4"/>
  <c r="M48" i="4"/>
  <c r="K48" i="4"/>
  <c r="I48" i="4"/>
  <c r="G48" i="4"/>
  <c r="K47" i="4"/>
  <c r="M46" i="4"/>
  <c r="K46" i="4"/>
  <c r="I46" i="4"/>
  <c r="G46" i="4"/>
  <c r="M45" i="4"/>
  <c r="K45" i="4"/>
  <c r="I45" i="4"/>
  <c r="G45" i="4"/>
  <c r="M44" i="4"/>
  <c r="K44" i="4"/>
  <c r="I44" i="4"/>
  <c r="G44" i="4"/>
  <c r="M43" i="4"/>
  <c r="L43" i="4"/>
  <c r="K43" i="4"/>
  <c r="J43" i="4"/>
  <c r="I43" i="4"/>
  <c r="H43" i="4"/>
  <c r="G43" i="4"/>
  <c r="F43" i="4"/>
  <c r="M42" i="4"/>
  <c r="L42" i="4"/>
  <c r="K42" i="4"/>
  <c r="J42" i="4"/>
  <c r="I42" i="4"/>
  <c r="H42" i="4"/>
  <c r="G42" i="4"/>
  <c r="F42" i="4"/>
  <c r="M41" i="4"/>
  <c r="I41" i="4"/>
  <c r="I40" i="4"/>
  <c r="C40" i="4"/>
  <c r="M40" i="4" s="1"/>
  <c r="M39" i="4"/>
  <c r="I39" i="4"/>
  <c r="C39" i="4"/>
  <c r="K39" i="4" s="1"/>
  <c r="M38" i="4"/>
  <c r="M53" i="4" s="1"/>
  <c r="K38" i="4"/>
  <c r="I38" i="4"/>
  <c r="G38" i="4"/>
  <c r="E38" i="4"/>
  <c r="L38" i="4"/>
  <c r="M36" i="4"/>
  <c r="K36" i="4"/>
  <c r="I36" i="4"/>
  <c r="G36" i="4"/>
  <c r="E36" i="4"/>
  <c r="L36" i="4"/>
  <c r="B62" i="3"/>
  <c r="B61" i="3"/>
  <c r="C50" i="3"/>
  <c r="H49" i="3"/>
  <c r="H48" i="3"/>
  <c r="J47" i="3"/>
  <c r="H47" i="3"/>
  <c r="F47" i="3"/>
  <c r="J46" i="3"/>
  <c r="H46" i="3"/>
  <c r="F46" i="3"/>
  <c r="J45" i="3"/>
  <c r="J44" i="3"/>
  <c r="H44" i="3"/>
  <c r="F44" i="3"/>
  <c r="J43" i="3"/>
  <c r="H43" i="3"/>
  <c r="F43" i="3"/>
  <c r="J42" i="3"/>
  <c r="H42" i="3"/>
  <c r="F42" i="3"/>
  <c r="K41" i="3"/>
  <c r="J41" i="3"/>
  <c r="I41" i="3"/>
  <c r="H41" i="3"/>
  <c r="G41" i="3"/>
  <c r="F41" i="3"/>
  <c r="E41" i="3"/>
  <c r="C39" i="3"/>
  <c r="H3" i="3"/>
  <c r="B66" i="2"/>
  <c r="B65" i="2"/>
  <c r="C54" i="2"/>
  <c r="O54" i="2" s="1"/>
  <c r="O55" i="2" s="1"/>
  <c r="O56" i="2" s="1"/>
  <c r="L53" i="2"/>
  <c r="K53" i="2"/>
  <c r="J53" i="2"/>
  <c r="H53" i="2"/>
  <c r="F53" i="2"/>
  <c r="L52" i="2"/>
  <c r="K52" i="2"/>
  <c r="J52" i="2"/>
  <c r="H52" i="2"/>
  <c r="F52" i="2"/>
  <c r="L50" i="2"/>
  <c r="J50" i="2"/>
  <c r="H50" i="2"/>
  <c r="F50" i="2"/>
  <c r="J49" i="2"/>
  <c r="L48" i="2"/>
  <c r="J48" i="2"/>
  <c r="H48" i="2"/>
  <c r="F48" i="2"/>
  <c r="L47" i="2"/>
  <c r="J47" i="2"/>
  <c r="H47" i="2"/>
  <c r="F47" i="2"/>
  <c r="L46" i="2"/>
  <c r="J46" i="2"/>
  <c r="H46" i="2"/>
  <c r="F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H43" i="2"/>
  <c r="L42" i="2"/>
  <c r="H42" i="2"/>
  <c r="J41" i="2"/>
  <c r="L40" i="2"/>
  <c r="K40" i="2"/>
  <c r="J40" i="2"/>
  <c r="I40" i="2"/>
  <c r="H40" i="2"/>
  <c r="G40" i="2"/>
  <c r="F40" i="2"/>
  <c r="E40" i="2"/>
  <c r="L38" i="2"/>
  <c r="J38" i="2"/>
  <c r="I38" i="2"/>
  <c r="H38" i="2"/>
  <c r="G38" i="2"/>
  <c r="F38" i="2"/>
  <c r="E38" i="2"/>
  <c r="K37" i="2"/>
  <c r="B60" i="1"/>
  <c r="B59" i="1"/>
  <c r="C53" i="1"/>
  <c r="M53" i="1" s="1"/>
  <c r="M52" i="1"/>
  <c r="K52" i="1"/>
  <c r="I52" i="1"/>
  <c r="G52" i="1"/>
  <c r="M49" i="1"/>
  <c r="K49" i="1"/>
  <c r="I49" i="1"/>
  <c r="G49" i="1"/>
  <c r="K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M54" i="1" s="1"/>
  <c r="L44" i="1"/>
  <c r="K44" i="1"/>
  <c r="J44" i="1"/>
  <c r="I44" i="1"/>
  <c r="H44" i="1"/>
  <c r="G44" i="1"/>
  <c r="F44" i="1"/>
  <c r="E44" i="1"/>
  <c r="M43" i="1"/>
  <c r="L43" i="1"/>
  <c r="K43" i="1"/>
  <c r="J43" i="1"/>
  <c r="I43" i="1"/>
  <c r="H43" i="1"/>
  <c r="G43" i="1"/>
  <c r="F43" i="1"/>
  <c r="E43" i="1"/>
  <c r="K40" i="1"/>
  <c r="M39" i="1"/>
  <c r="L39" i="1"/>
  <c r="K39" i="1"/>
  <c r="J39" i="1"/>
  <c r="I39" i="1"/>
  <c r="H39" i="1"/>
  <c r="G39" i="1"/>
  <c r="F39" i="1"/>
  <c r="E39" i="1"/>
  <c r="K37" i="1"/>
  <c r="I3" i="1"/>
  <c r="P52" i="5" l="1"/>
  <c r="P53" i="5" s="1"/>
  <c r="P54" i="5" s="1"/>
  <c r="O52" i="5"/>
  <c r="O53" i="5" s="1"/>
  <c r="O54" i="5" s="1"/>
  <c r="N52" i="5"/>
  <c r="N53" i="5" s="1"/>
  <c r="N54" i="5" s="1"/>
  <c r="L54" i="2"/>
  <c r="L55" i="2" s="1"/>
  <c r="M54" i="2"/>
  <c r="M55" i="2" s="1"/>
  <c r="M56" i="2" s="1"/>
  <c r="N54" i="2"/>
  <c r="N55" i="2" s="1"/>
  <c r="N56" i="2" s="1"/>
  <c r="M54" i="4"/>
  <c r="E36" i="5"/>
  <c r="G36" i="5"/>
  <c r="I36" i="5"/>
  <c r="K36" i="5"/>
  <c r="M36" i="5"/>
  <c r="E38" i="5"/>
  <c r="G38" i="5"/>
  <c r="I38" i="5"/>
  <c r="K38" i="5"/>
  <c r="M38" i="5"/>
  <c r="I40" i="5"/>
  <c r="E52" i="5"/>
  <c r="G52" i="5"/>
  <c r="I52" i="5"/>
  <c r="K52" i="5"/>
  <c r="M52" i="5"/>
  <c r="F36" i="5"/>
  <c r="H36" i="5"/>
  <c r="J36" i="5"/>
  <c r="F38" i="5"/>
  <c r="F53" i="5" s="1"/>
  <c r="H38" i="5"/>
  <c r="J38" i="5"/>
  <c r="F52" i="5"/>
  <c r="H52" i="5"/>
  <c r="J52" i="5"/>
  <c r="L52" i="5"/>
  <c r="L53" i="5" s="1"/>
  <c r="L54" i="5" s="1"/>
  <c r="G53" i="4"/>
  <c r="G54" i="4" s="1"/>
  <c r="F52" i="4"/>
  <c r="H52" i="4"/>
  <c r="J52" i="4"/>
  <c r="L52" i="4"/>
  <c r="L53" i="4" s="1"/>
  <c r="L54" i="4" s="1"/>
  <c r="F36" i="4"/>
  <c r="H36" i="4"/>
  <c r="J36" i="4"/>
  <c r="F38" i="4"/>
  <c r="H38" i="4"/>
  <c r="H53" i="4" s="1"/>
  <c r="J38" i="4"/>
  <c r="E52" i="4"/>
  <c r="E53" i="4" s="1"/>
  <c r="E54" i="4" s="1"/>
  <c r="G52" i="4"/>
  <c r="I52" i="4"/>
  <c r="I53" i="4" s="1"/>
  <c r="I54" i="4" s="1"/>
  <c r="K52" i="4"/>
  <c r="K53" i="4" s="1"/>
  <c r="K54" i="4" s="1"/>
  <c r="F35" i="3"/>
  <c r="H35" i="3"/>
  <c r="J35" i="3"/>
  <c r="E38" i="3"/>
  <c r="G38" i="3"/>
  <c r="I38" i="3"/>
  <c r="K38" i="3"/>
  <c r="H39" i="3"/>
  <c r="F50" i="3"/>
  <c r="H50" i="3"/>
  <c r="J50" i="3"/>
  <c r="E35" i="3"/>
  <c r="G35" i="3"/>
  <c r="I35" i="3"/>
  <c r="K35" i="3"/>
  <c r="F38" i="3"/>
  <c r="F51" i="3" s="1"/>
  <c r="H38" i="3"/>
  <c r="J38" i="3"/>
  <c r="J51" i="3" s="1"/>
  <c r="E50" i="3"/>
  <c r="G50" i="3"/>
  <c r="I50" i="3"/>
  <c r="K50" i="3"/>
  <c r="F37" i="2"/>
  <c r="H37" i="2"/>
  <c r="J37" i="2"/>
  <c r="L37" i="2"/>
  <c r="E54" i="2"/>
  <c r="E55" i="2" s="1"/>
  <c r="G54" i="2"/>
  <c r="G55" i="2" s="1"/>
  <c r="I54" i="2"/>
  <c r="I55" i="2" s="1"/>
  <c r="K54" i="2"/>
  <c r="K55" i="2" s="1"/>
  <c r="K56" i="2" s="1"/>
  <c r="E37" i="2"/>
  <c r="G37" i="2"/>
  <c r="I37" i="2"/>
  <c r="F54" i="2"/>
  <c r="F55" i="2" s="1"/>
  <c r="H54" i="2"/>
  <c r="H55" i="2" s="1"/>
  <c r="J54" i="2"/>
  <c r="J55" i="2" s="1"/>
  <c r="F53" i="1"/>
  <c r="F54" i="1" s="1"/>
  <c r="H53" i="1"/>
  <c r="H54" i="1" s="1"/>
  <c r="J53" i="1"/>
  <c r="J54" i="1" s="1"/>
  <c r="L53" i="1"/>
  <c r="L54" i="1" s="1"/>
  <c r="G36" i="1"/>
  <c r="I36" i="1"/>
  <c r="K36" i="1"/>
  <c r="M36" i="1"/>
  <c r="M55" i="1" s="1"/>
  <c r="F37" i="1"/>
  <c r="H37" i="1"/>
  <c r="J37" i="1"/>
  <c r="M37" i="1"/>
  <c r="F36" i="1"/>
  <c r="H36" i="1"/>
  <c r="J36" i="1"/>
  <c r="L36" i="1"/>
  <c r="E37" i="1"/>
  <c r="G37" i="1"/>
  <c r="I37" i="1"/>
  <c r="E53" i="1"/>
  <c r="E54" i="1" s="1"/>
  <c r="E55" i="1" s="1"/>
  <c r="G53" i="1"/>
  <c r="G54" i="1" s="1"/>
  <c r="G55" i="1" s="1"/>
  <c r="I53" i="1"/>
  <c r="I54" i="1" s="1"/>
  <c r="I55" i="1" s="1"/>
  <c r="K53" i="1"/>
  <c r="K54" i="1" s="1"/>
  <c r="K55" i="1" s="1"/>
  <c r="L56" i="2" l="1"/>
  <c r="J53" i="5"/>
  <c r="I56" i="2"/>
  <c r="E56" i="2"/>
  <c r="F56" i="2"/>
  <c r="J56" i="2"/>
  <c r="J52" i="3"/>
  <c r="H51" i="3"/>
  <c r="H52" i="3" s="1"/>
  <c r="H54" i="4"/>
  <c r="H55" i="1"/>
  <c r="L55" i="1"/>
  <c r="J55" i="1"/>
  <c r="F55" i="1"/>
  <c r="H56" i="2"/>
  <c r="G56" i="2"/>
  <c r="F52" i="3"/>
  <c r="J54" i="5"/>
  <c r="F54" i="5"/>
  <c r="K53" i="5"/>
  <c r="K54" i="5" s="1"/>
  <c r="G53" i="5"/>
  <c r="G54" i="5" s="1"/>
  <c r="H53" i="5"/>
  <c r="H54" i="5" s="1"/>
  <c r="M53" i="5"/>
  <c r="M54" i="5" s="1"/>
  <c r="I53" i="5"/>
  <c r="I54" i="5" s="1"/>
  <c r="E53" i="5"/>
  <c r="E54" i="5" s="1"/>
  <c r="J53" i="4"/>
  <c r="J54" i="4" s="1"/>
  <c r="F53" i="4"/>
  <c r="F54" i="4" s="1"/>
  <c r="K51" i="3"/>
  <c r="K52" i="3" s="1"/>
  <c r="G51" i="3"/>
  <c r="G52" i="3" s="1"/>
  <c r="I51" i="3"/>
  <c r="I52" i="3" s="1"/>
  <c r="E51" i="3"/>
  <c r="E52" i="3" s="1"/>
</calcChain>
</file>

<file path=xl/sharedStrings.xml><?xml version="1.0" encoding="utf-8"?>
<sst xmlns="http://schemas.openxmlformats.org/spreadsheetml/2006/main" count="1353" uniqueCount="108">
  <si>
    <t>Да</t>
  </si>
  <si>
    <t>Нет</t>
  </si>
  <si>
    <t>NISSAN</t>
  </si>
  <si>
    <t>Qashqai HR16</t>
  </si>
  <si>
    <t>Техническое обслуживание</t>
  </si>
  <si>
    <t>Все модели</t>
  </si>
  <si>
    <r>
      <t>Пробег</t>
    </r>
    <r>
      <rPr>
        <sz val="8"/>
        <color indexed="10"/>
        <rFont val="Arial Cyr"/>
        <family val="2"/>
        <charset val="204"/>
      </rPr>
      <t xml:space="preserve"> (тыс.км)</t>
    </r>
  </si>
  <si>
    <t>Месяцы</t>
  </si>
  <si>
    <t>Замена:</t>
  </si>
  <si>
    <t>Масло и фильтр двигателя</t>
  </si>
  <si>
    <t>х</t>
  </si>
  <si>
    <t>Масло МКПП</t>
  </si>
  <si>
    <t>Масло раздатки</t>
  </si>
  <si>
    <t>Масло в заднем дифференциале</t>
  </si>
  <si>
    <t xml:space="preserve">Свечи </t>
  </si>
  <si>
    <t>x</t>
  </si>
  <si>
    <t>Воздушный фильтр</t>
  </si>
  <si>
    <t>Салонный фильтр</t>
  </si>
  <si>
    <t>Тормозная жидкость</t>
  </si>
  <si>
    <t>Охлаждающая жидкость</t>
  </si>
  <si>
    <t>Приводные ремни поликлиновые</t>
  </si>
  <si>
    <t>по состоянию</t>
  </si>
  <si>
    <t>Проверка, регулировка, доливка:</t>
  </si>
  <si>
    <t>Зазоры клапанов***</t>
  </si>
  <si>
    <t>Сцепление</t>
  </si>
  <si>
    <t>Масло КПП,АКПП,трансмиссии</t>
  </si>
  <si>
    <t>Жидкость ГРУ</t>
  </si>
  <si>
    <t>Шины(давление,износ)</t>
  </si>
  <si>
    <t>Стояночный тормоз</t>
  </si>
  <si>
    <t>Приводные ремни</t>
  </si>
  <si>
    <t xml:space="preserve">Тормозные колодки и диски(барабаны) </t>
  </si>
  <si>
    <t>Герметичность соединений,шлангов</t>
  </si>
  <si>
    <t>Состояние защитных чехлов</t>
  </si>
  <si>
    <t>Состояние подвески</t>
  </si>
  <si>
    <t>Проверка светотехники и эл.оборудования</t>
  </si>
  <si>
    <t>Углы установки колес (проверка)</t>
  </si>
  <si>
    <t>Определение кодов неисправностей (Tech-2)</t>
  </si>
  <si>
    <t xml:space="preserve"> </t>
  </si>
  <si>
    <t>диагностика тормозной сис-мы(HOFFMAN)</t>
  </si>
  <si>
    <t>Время ТО</t>
  </si>
  <si>
    <t>Стоимость работ:</t>
  </si>
  <si>
    <t>Стоимость работ с заменой ремня:</t>
  </si>
  <si>
    <t>Запасные части и материалы, используемые при ТО:</t>
  </si>
  <si>
    <t>Масло МКПП  75W90</t>
  </si>
  <si>
    <t>16510-61A20</t>
  </si>
  <si>
    <t>Фильтр масляный</t>
  </si>
  <si>
    <t>Прокладка пробки</t>
  </si>
  <si>
    <t>13780-86G00</t>
  </si>
  <si>
    <t>Фильтр воздушный</t>
  </si>
  <si>
    <t>15100-83E00</t>
  </si>
  <si>
    <t>NGK BKR6E-11</t>
  </si>
  <si>
    <t>Свечи</t>
  </si>
  <si>
    <t xml:space="preserve">Антифриз </t>
  </si>
  <si>
    <t>Тормозная жидкость DOT 4</t>
  </si>
  <si>
    <t>95141-50F01 и 49181-56B10</t>
  </si>
  <si>
    <t>Ремни приводные поликлиновые</t>
  </si>
  <si>
    <t>12810-71C02</t>
  </si>
  <si>
    <t>Ролик приводного ремня</t>
  </si>
  <si>
    <t>Сервисные продукты</t>
  </si>
  <si>
    <t>*** - стоимость регулировачных шайб не входит в стоимость ТО</t>
  </si>
  <si>
    <t>Qashqai HR2.0 МТ</t>
  </si>
  <si>
    <r>
      <t xml:space="preserve">Масло </t>
    </r>
    <r>
      <rPr>
        <sz val="8"/>
        <color rgb="FF00B0F0"/>
        <rFont val="Arial Cyr"/>
        <charset val="204"/>
      </rPr>
      <t>МКПП</t>
    </r>
  </si>
  <si>
    <t xml:space="preserve">Масло МКПП  75W90 </t>
  </si>
  <si>
    <t xml:space="preserve">Масло раздатки  80W-90 </t>
  </si>
  <si>
    <t xml:space="preserve">Масло заднего дифференциала </t>
  </si>
  <si>
    <t xml:space="preserve">Салонный фильтр </t>
  </si>
  <si>
    <t xml:space="preserve">Свечи  </t>
  </si>
  <si>
    <t>Масло АКПП</t>
  </si>
  <si>
    <t>Масло АКПП  75W90 (частичная замена).</t>
  </si>
  <si>
    <t>X-Trail T31 MR20</t>
  </si>
  <si>
    <r>
      <t xml:space="preserve">                                                                                                     Проверка </t>
    </r>
    <r>
      <rPr>
        <b/>
        <sz val="8"/>
        <color indexed="12"/>
        <rFont val="Arial Cyr"/>
        <charset val="204"/>
      </rPr>
      <t>(регулировочные работы в ТО не входят и оплачиваются отдельно)</t>
    </r>
  </si>
  <si>
    <t>Сцепление (свободный ход)</t>
  </si>
  <si>
    <t>Масло КПП, АКПП, трансмиссии</t>
  </si>
  <si>
    <t>Жидкость сцепления и тормозная</t>
  </si>
  <si>
    <t>Жидкость ГУР</t>
  </si>
  <si>
    <t>Фильтр двигателя</t>
  </si>
  <si>
    <t>Охлаждающая жидкость (уровень)</t>
  </si>
  <si>
    <t>Шины (давление, износ)</t>
  </si>
  <si>
    <t>Тормозные колодки и диски (барабаны)</t>
  </si>
  <si>
    <t>Герметичность соединений, шлангов</t>
  </si>
  <si>
    <t>Состояние подвески (повреждения, стук)</t>
  </si>
  <si>
    <t>Сист. вентиляции и улавливания паров топлива</t>
  </si>
  <si>
    <t>Зажимы, фиксаторы, петли шарниры и замки</t>
  </si>
  <si>
    <t>Проверка светотехники и эл. оборудования</t>
  </si>
  <si>
    <t>Определение кодов неисправностей (SDT)</t>
  </si>
  <si>
    <t>Стоимость работ</t>
  </si>
  <si>
    <t>Масло КПП  75W90</t>
  </si>
  <si>
    <t xml:space="preserve">Масло "раздатки"  75W90 GL-4 </t>
  </si>
  <si>
    <t xml:space="preserve">Масло дифференциалов </t>
  </si>
  <si>
    <t>13780-77E00</t>
  </si>
  <si>
    <t>95861-54J00</t>
  </si>
  <si>
    <t>Фильтр кондиционера</t>
  </si>
  <si>
    <t>Свечи  PLZKAR6A-11</t>
  </si>
  <si>
    <t xml:space="preserve">Тормозная жидкость DOT 4 </t>
  </si>
  <si>
    <t>17521-86500 и 95141-64A10</t>
  </si>
  <si>
    <t>X-Trail T31 2.0 АТ</t>
  </si>
  <si>
    <t>Масло АКПП (частичная замена)</t>
  </si>
  <si>
    <t>Qashqai HR2.0 АТ 4WD</t>
  </si>
  <si>
    <t>Масло   5W40 NISSAN</t>
  </si>
  <si>
    <t>Сумма по расходным материалам с маслом  NISSAN  5W40</t>
  </si>
  <si>
    <t>Сумма по ТО с материалами и маслом NISSAN  5W40</t>
  </si>
  <si>
    <t>Масло    5W40 NISSAN</t>
  </si>
  <si>
    <t>Сумма по расходным материалам с маслом  NISSAN</t>
  </si>
  <si>
    <t>Сумма по ТО с материалами и маслом  5W40 NISSAN</t>
  </si>
  <si>
    <t>Масло   5W40  NISSAN</t>
  </si>
  <si>
    <t>Сумма по расходным материалам с маслом  5W40 NISSAN</t>
  </si>
  <si>
    <t>Сумма по ТО с материалами и маслом  5W40  NISSAN</t>
  </si>
  <si>
    <t>Сумма по расходным материалам с маслом  5W40  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</si>
</sst>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7"/>
      <name val="Arial Cyr"/>
      <charset val="204"/>
    </font>
    <font>
      <sz val="7"/>
      <color theme="0" tint="-0.14999847407452621"/>
      <name val="Arial Cyr"/>
      <charset val="204"/>
    </font>
    <font>
      <b/>
      <i/>
      <sz val="16"/>
      <color rgb="FF0070C0"/>
      <name val="Arial Cyr"/>
      <charset val="204"/>
    </font>
    <font>
      <b/>
      <sz val="10"/>
      <name val="Arial Cyr"/>
      <charset val="204"/>
    </font>
    <font>
      <u/>
      <sz val="5"/>
      <color indexed="12"/>
      <name val="Arial Cyr"/>
      <charset val="204"/>
    </font>
    <font>
      <b/>
      <u/>
      <sz val="8"/>
      <color indexed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 Cyr"/>
      <family val="2"/>
      <charset val="204"/>
    </font>
    <font>
      <b/>
      <sz val="8"/>
      <color indexed="57"/>
      <name val="Arial Cyr"/>
      <charset val="204"/>
    </font>
    <font>
      <sz val="8"/>
      <color indexed="57"/>
      <name val="Arial Cyr"/>
      <charset val="204"/>
    </font>
    <font>
      <sz val="9"/>
      <color indexed="12"/>
      <name val="Arial Cyr"/>
      <family val="2"/>
      <charset val="204"/>
    </font>
    <font>
      <b/>
      <sz val="9"/>
      <color indexed="12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14"/>
      <name val="Arial Cyr"/>
      <family val="2"/>
      <charset val="204"/>
    </font>
    <font>
      <sz val="8"/>
      <color indexed="12"/>
      <name val="Arial Cyr"/>
      <charset val="204"/>
    </font>
    <font>
      <sz val="7"/>
      <name val="Arial Cyr"/>
      <family val="2"/>
      <charset val="204"/>
    </font>
    <font>
      <b/>
      <sz val="7"/>
      <color indexed="14"/>
      <name val="Arial Cyr"/>
      <family val="2"/>
      <charset val="204"/>
    </font>
    <font>
      <b/>
      <sz val="8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  <font>
      <sz val="8"/>
      <color rgb="FF00B0F0"/>
      <name val="Arial Cyr"/>
      <charset val="204"/>
    </font>
    <font>
      <b/>
      <sz val="8"/>
      <color rgb="FF00B0F0"/>
      <name val="Arial Cyr"/>
      <family val="2"/>
      <charset val="204"/>
    </font>
    <font>
      <sz val="7"/>
      <color indexed="14"/>
      <name val="Arial Cyr"/>
      <family val="2"/>
      <charset val="204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8"/>
      <name val="Arial Cyr"/>
      <charset val="204"/>
    </font>
    <font>
      <b/>
      <sz val="7"/>
      <name val="Arial Cyr"/>
      <family val="2"/>
      <charset val="204"/>
    </font>
    <font>
      <b/>
      <sz val="9"/>
      <color indexed="14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FC37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1" fontId="14" fillId="0" borderId="4" xfId="0" applyNumberFormat="1" applyFont="1" applyBorder="1" applyAlignment="1">
      <alignment vertical="center"/>
    </xf>
    <xf numFmtId="164" fontId="14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" fontId="16" fillId="4" borderId="2" xfId="0" applyNumberFormat="1" applyFont="1" applyFill="1" applyBorder="1" applyAlignment="1">
      <alignment vertical="center"/>
    </xf>
    <xf numFmtId="164" fontId="16" fillId="4" borderId="2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" fontId="16" fillId="0" borderId="2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5" borderId="2" xfId="0" applyFont="1" applyFill="1" applyBorder="1" applyAlignment="1">
      <alignment vertical="center" wrapText="1"/>
    </xf>
    <xf numFmtId="1" fontId="16" fillId="5" borderId="2" xfId="0" applyNumberFormat="1" applyFont="1" applyFill="1" applyBorder="1" applyAlignment="1">
      <alignment vertical="center" wrapText="1"/>
    </xf>
    <xf numFmtId="164" fontId="16" fillId="5" borderId="2" xfId="0" applyNumberFormat="1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1" fontId="16" fillId="5" borderId="2" xfId="0" applyNumberFormat="1" applyFont="1" applyFill="1" applyBorder="1" applyAlignment="1">
      <alignment vertical="center"/>
    </xf>
    <xf numFmtId="164" fontId="16" fillId="5" borderId="2" xfId="0" applyNumberFormat="1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164" fontId="17" fillId="6" borderId="4" xfId="0" applyNumberFormat="1" applyFont="1" applyFill="1" applyBorder="1" applyAlignment="1">
      <alignment vertical="center"/>
    </xf>
    <xf numFmtId="1" fontId="17" fillId="6" borderId="4" xfId="0" applyNumberFormat="1" applyFont="1" applyFill="1" applyBorder="1" applyAlignment="1">
      <alignment vertical="center"/>
    </xf>
    <xf numFmtId="1" fontId="17" fillId="6" borderId="2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164" fontId="18" fillId="6" borderId="4" xfId="0" applyNumberFormat="1" applyFont="1" applyFill="1" applyBorder="1" applyAlignment="1">
      <alignment vertical="center"/>
    </xf>
    <xf numFmtId="1" fontId="18" fillId="6" borderId="4" xfId="0" applyNumberFormat="1" applyFont="1" applyFill="1" applyBorder="1" applyAlignment="1">
      <alignment vertical="center"/>
    </xf>
    <xf numFmtId="1" fontId="18" fillId="6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7" borderId="2" xfId="0" applyFont="1" applyFill="1" applyBorder="1" applyAlignment="1">
      <alignment vertical="center"/>
    </xf>
    <xf numFmtId="1" fontId="19" fillId="7" borderId="2" xfId="0" applyNumberFormat="1" applyFont="1" applyFill="1" applyBorder="1" applyAlignment="1">
      <alignment vertical="center"/>
    </xf>
    <xf numFmtId="0" fontId="19" fillId="8" borderId="2" xfId="0" applyFont="1" applyFill="1" applyBorder="1" applyAlignment="1">
      <alignment vertical="center"/>
    </xf>
    <xf numFmtId="1" fontId="19" fillId="8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1" fontId="1" fillId="7" borderId="2" xfId="0" applyNumberFormat="1" applyFont="1" applyFill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7" borderId="2" xfId="0" applyFont="1" applyFill="1" applyBorder="1" applyAlignment="1">
      <alignment vertical="center"/>
    </xf>
    <xf numFmtId="1" fontId="21" fillId="7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22" fillId="9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" fontId="24" fillId="4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/>
    <xf numFmtId="0" fontId="26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8" fillId="5" borderId="2" xfId="0" applyFont="1" applyFill="1" applyBorder="1" applyAlignment="1">
      <alignment vertical="center"/>
    </xf>
    <xf numFmtId="1" fontId="21" fillId="5" borderId="5" xfId="0" applyNumberFormat="1" applyFont="1" applyFill="1" applyBorder="1" applyAlignment="1">
      <alignment vertical="center"/>
    </xf>
    <xf numFmtId="164" fontId="21" fillId="5" borderId="5" xfId="0" applyNumberFormat="1" applyFont="1" applyFill="1" applyBorder="1" applyAlignment="1">
      <alignment vertical="center"/>
    </xf>
    <xf numFmtId="164" fontId="21" fillId="5" borderId="5" xfId="0" applyNumberFormat="1" applyFont="1" applyFill="1" applyBorder="1" applyAlignment="1">
      <alignment horizontal="center" vertical="center"/>
    </xf>
    <xf numFmtId="1" fontId="18" fillId="5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11" borderId="4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164" fontId="31" fillId="11" borderId="3" xfId="0" applyNumberFormat="1" applyFont="1" applyFill="1" applyBorder="1" applyAlignment="1">
      <alignment vertical="center"/>
    </xf>
    <xf numFmtId="0" fontId="31" fillId="11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164" fontId="4" fillId="12" borderId="3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2" fillId="4" borderId="2" xfId="0" applyFont="1" applyFill="1" applyBorder="1" applyAlignment="1">
      <alignment vertical="center"/>
    </xf>
    <xf numFmtId="1" fontId="33" fillId="7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" fontId="33" fillId="0" borderId="2" xfId="0" applyNumberFormat="1" applyFont="1" applyBorder="1" applyAlignment="1">
      <alignment vertical="center"/>
    </xf>
    <xf numFmtId="0" fontId="21" fillId="5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5" borderId="4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/>
    </xf>
    <xf numFmtId="2" fontId="16" fillId="5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64" fontId="17" fillId="0" borderId="7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64" fontId="34" fillId="0" borderId="7" xfId="0" applyNumberFormat="1" applyFont="1" applyFill="1" applyBorder="1" applyAlignment="1" applyProtection="1">
      <alignment horizontal="center" vertical="top"/>
    </xf>
    <xf numFmtId="0" fontId="17" fillId="6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7" borderId="2" xfId="0" applyFont="1" applyFill="1" applyBorder="1" applyAlignment="1">
      <alignment vertical="center"/>
    </xf>
    <xf numFmtId="1" fontId="32" fillId="7" borderId="2" xfId="0" applyNumberFormat="1" applyFont="1" applyFill="1" applyBorder="1" applyAlignment="1">
      <alignment vertical="center"/>
    </xf>
    <xf numFmtId="164" fontId="32" fillId="0" borderId="2" xfId="0" applyNumberFormat="1" applyFont="1" applyFill="1" applyBorder="1" applyAlignment="1">
      <alignment vertical="center"/>
    </xf>
    <xf numFmtId="1" fontId="32" fillId="0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" fontId="20" fillId="0" borderId="2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7" fillId="0" borderId="8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164" fontId="34" fillId="0" borderId="8" xfId="0" applyNumberFormat="1" applyFont="1" applyFill="1" applyBorder="1" applyAlignment="1" applyProtection="1">
      <alignment horizontal="center" vertical="top"/>
    </xf>
    <xf numFmtId="0" fontId="17" fillId="6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9" borderId="4" xfId="0" applyFont="1" applyFill="1" applyBorder="1" applyAlignment="1">
      <alignment vertical="center"/>
    </xf>
    <xf numFmtId="0" fontId="23" fillId="9" borderId="5" xfId="0" applyFont="1" applyFill="1" applyBorder="1" applyAlignment="1">
      <alignment vertical="center"/>
    </xf>
    <xf numFmtId="0" fontId="23" fillId="9" borderId="3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0" fontId="23" fillId="4" borderId="5" xfId="0" applyFont="1" applyFill="1" applyBorder="1" applyAlignment="1">
      <alignment vertical="center"/>
    </xf>
    <xf numFmtId="0" fontId="23" fillId="4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30" fillId="10" borderId="5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560388</xdr:colOff>
      <xdr:row>0</xdr:row>
      <xdr:rowOff>76200</xdr:rowOff>
    </xdr:from>
    <xdr:to>
      <xdr:col>14</xdr:col>
      <xdr:colOff>179388</xdr:colOff>
      <xdr:row>2</xdr:row>
      <xdr:rowOff>104775</xdr:rowOff>
    </xdr:to>
    <xdr:pic>
      <xdr:nvPicPr>
        <xdr:cNvPr id="4" name="Picture 9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113" y="76200"/>
          <a:ext cx="13716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80962</xdr:colOff>
      <xdr:row>0</xdr:row>
      <xdr:rowOff>0</xdr:rowOff>
    </xdr:from>
    <xdr:to>
      <xdr:col>14</xdr:col>
      <xdr:colOff>71437</xdr:colOff>
      <xdr:row>1</xdr:row>
      <xdr:rowOff>146050</xdr:rowOff>
    </xdr:to>
    <xdr:pic>
      <xdr:nvPicPr>
        <xdr:cNvPr id="3" name="Picture 2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2" y="0"/>
          <a:ext cx="11525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311150</xdr:colOff>
      <xdr:row>0</xdr:row>
      <xdr:rowOff>68263</xdr:rowOff>
    </xdr:from>
    <xdr:to>
      <xdr:col>14</xdr:col>
      <xdr:colOff>395287</xdr:colOff>
      <xdr:row>2</xdr:row>
      <xdr:rowOff>49213</xdr:rowOff>
    </xdr:to>
    <xdr:pic>
      <xdr:nvPicPr>
        <xdr:cNvPr id="2" name="Picture 3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5450" y="68263"/>
          <a:ext cx="124618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66675</xdr:rowOff>
    </xdr:from>
    <xdr:to>
      <xdr:col>14</xdr:col>
      <xdr:colOff>0</xdr:colOff>
      <xdr:row>2</xdr:row>
      <xdr:rowOff>66675</xdr:rowOff>
    </xdr:to>
    <xdr:pic>
      <xdr:nvPicPr>
        <xdr:cNvPr id="2" name="Picture 2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666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211137</xdr:colOff>
      <xdr:row>1</xdr:row>
      <xdr:rowOff>38100</xdr:rowOff>
    </xdr:from>
    <xdr:to>
      <xdr:col>13</xdr:col>
      <xdr:colOff>512762</xdr:colOff>
      <xdr:row>2</xdr:row>
      <xdr:rowOff>161925</xdr:rowOff>
    </xdr:to>
    <xdr:pic>
      <xdr:nvPicPr>
        <xdr:cNvPr id="3" name="Picture 11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487" y="161925"/>
          <a:ext cx="1368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9525</xdr:rowOff>
    </xdr:from>
    <xdr:to>
      <xdr:col>6</xdr:col>
      <xdr:colOff>381000</xdr:colOff>
      <xdr:row>2</xdr:row>
      <xdr:rowOff>133350</xdr:rowOff>
    </xdr:to>
    <xdr:pic>
      <xdr:nvPicPr>
        <xdr:cNvPr id="2" name="Picture 9" descr="logo_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23825"/>
          <a:ext cx="1371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ssan-sim.moscow/Users/Serenkiy/AppData/Local/Microsoft/Windows/INetCache/Content.Outlook/4H5G5UTQ/&#1050;&#1086;&#1087;&#1080;&#1103;%20&#1058;&#1054;%20&#1053;&#1048;&#1057;&#1057;&#1040;&#1053;%20(&#1095;&#1077;&#1088;&#1077;&#1079;%20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shqai HR16 мкпп"/>
      <sheetName val="Qashqai MR20 МТ"/>
      <sheetName val="Qashqai MR20 акпп"/>
      <sheetName val="X-Trail T31 MR20 МКПП"/>
      <sheetName val="X-Trail T31 MR20 АКПП"/>
      <sheetName val="X-Trail T31 QR25"/>
      <sheetName val="X-Trail T31 2.5 АТ"/>
      <sheetName val="Juke F15 МКПП"/>
      <sheetName val="Juke F15 АКПП"/>
      <sheetName val="Juke F15 turbo АТ"/>
      <sheetName val="Juke F15 turbo МТ"/>
      <sheetName val="Pathfinder R51 VQ"/>
      <sheetName val="Pathfinder R51 YD25 (15)"/>
      <sheetName val="Teana J32 VQ25"/>
      <sheetName val="Teana J32 VQ35"/>
      <sheetName val="Teana L33 VQ 35"/>
      <sheetName val="Teana L33 QR 25"/>
      <sheetName val="Teana 4x4 QR25 (J32)"/>
      <sheetName val="Tiida HR16 АТ МТ"/>
      <sheetName val="Tiida MR 18 АТ МТ"/>
      <sheetName val="Note E11 HR"/>
      <sheetName val="Murano Z50"/>
      <sheetName val="Murano Z51"/>
      <sheetName val="Прайс квадроц"/>
      <sheetName val="изменения"/>
      <sheetName val="прайс лист"/>
      <sheetName val="Автомобили"/>
      <sheetName val="Цены на расходники"/>
      <sheetName val="Технические жидкости"/>
      <sheetName val="Для загруз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F1" t="str">
            <v>(495) 737-47-27 м.Калужская</v>
          </cell>
        </row>
        <row r="8">
          <cell r="B8">
            <v>1044.68</v>
          </cell>
        </row>
        <row r="21">
          <cell r="B21">
            <v>400</v>
          </cell>
        </row>
        <row r="56">
          <cell r="A56" t="str">
            <v xml:space="preserve">Внимание! </v>
          </cell>
        </row>
        <row r="57">
          <cell r="A57" t="str">
            <v>Стоимости ТО на день обращения могут отличаться от приведенных в таблице в связи с возможным  изменением стоимости запасных частей.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R19" sqref="R19"/>
    </sheetView>
  </sheetViews>
  <sheetFormatPr defaultRowHeight="15" x14ac:dyDescent="0.25"/>
  <cols>
    <col min="1" max="1" width="3" customWidth="1"/>
    <col min="2" max="2" width="35.7109375" customWidth="1"/>
    <col min="3" max="3" width="6" style="97" customWidth="1"/>
    <col min="4" max="4" width="5.42578125" customWidth="1"/>
    <col min="5" max="5" width="8.5703125" customWidth="1"/>
    <col min="6" max="6" width="8.7109375" customWidth="1"/>
    <col min="7" max="7" width="8.28515625" customWidth="1"/>
    <col min="8" max="8" width="8.42578125" customWidth="1"/>
    <col min="9" max="9" width="8.140625" customWidth="1"/>
    <col min="10" max="10" width="8.7109375" customWidth="1"/>
    <col min="11" max="11" width="8.85546875" customWidth="1"/>
    <col min="12" max="12" width="8.7109375" customWidth="1"/>
    <col min="14" max="14" width="8.42578125" customWidth="1"/>
    <col min="15" max="15" width="8.140625" customWidth="1"/>
    <col min="16" max="16" width="8.7109375" customWidth="1"/>
  </cols>
  <sheetData>
    <row r="1" spans="1:16" ht="7.5" customHeight="1" x14ac:dyDescent="0.25">
      <c r="A1" s="1"/>
      <c r="B1" s="1"/>
      <c r="C1" s="2"/>
      <c r="D1" s="3"/>
      <c r="E1" s="4" t="s">
        <v>0</v>
      </c>
      <c r="F1" s="4" t="s">
        <v>0</v>
      </c>
      <c r="G1" s="4" t="s">
        <v>1</v>
      </c>
      <c r="H1" s="4" t="s">
        <v>0</v>
      </c>
      <c r="I1" s="5"/>
      <c r="J1" s="5"/>
      <c r="K1" s="5"/>
      <c r="L1" s="5"/>
      <c r="M1" s="5"/>
      <c r="N1" s="4" t="s">
        <v>0</v>
      </c>
      <c r="O1" s="5"/>
      <c r="P1" s="5"/>
    </row>
    <row r="2" spans="1:16" x14ac:dyDescent="0.25">
      <c r="A2" s="1"/>
      <c r="B2" s="170" t="s">
        <v>2</v>
      </c>
      <c r="C2" s="6"/>
      <c r="D2" s="7"/>
      <c r="E2" s="8" t="s">
        <v>3</v>
      </c>
      <c r="F2" s="8"/>
      <c r="G2" s="8"/>
      <c r="H2" s="172" t="s">
        <v>4</v>
      </c>
      <c r="I2" s="172"/>
      <c r="J2" s="172"/>
      <c r="K2" s="172"/>
      <c r="L2" s="9"/>
      <c r="M2" s="5"/>
      <c r="N2" s="1"/>
      <c r="O2" s="1"/>
    </row>
    <row r="3" spans="1:16" ht="15" customHeight="1" x14ac:dyDescent="0.25">
      <c r="A3" s="1"/>
      <c r="B3" s="171"/>
      <c r="C3" s="173" t="s">
        <v>5</v>
      </c>
      <c r="D3" s="174"/>
      <c r="E3" s="174"/>
      <c r="F3" s="10"/>
      <c r="G3" s="10"/>
      <c r="I3" s="11" t="str">
        <f>'[1]Цены на расходники'!F1</f>
        <v>(495) 737-47-27 м.Калужская</v>
      </c>
      <c r="J3" s="12"/>
      <c r="K3" s="10"/>
      <c r="L3" s="10"/>
      <c r="M3" s="10"/>
      <c r="O3" s="11"/>
      <c r="P3" s="12"/>
    </row>
    <row r="4" spans="1:16" x14ac:dyDescent="0.25">
      <c r="A4" s="13"/>
      <c r="B4" s="14" t="s">
        <v>6</v>
      </c>
      <c r="C4" s="15"/>
      <c r="D4" s="16"/>
      <c r="E4" s="17">
        <v>2</v>
      </c>
      <c r="F4" s="18">
        <v>15</v>
      </c>
      <c r="G4" s="18">
        <v>30</v>
      </c>
      <c r="H4" s="18">
        <v>45</v>
      </c>
      <c r="I4" s="18">
        <v>60</v>
      </c>
      <c r="J4" s="18">
        <v>75</v>
      </c>
      <c r="K4" s="18">
        <v>90</v>
      </c>
      <c r="L4" s="18">
        <v>105</v>
      </c>
      <c r="M4" s="18">
        <v>120</v>
      </c>
      <c r="N4" s="18">
        <v>135</v>
      </c>
      <c r="O4" s="18">
        <v>150</v>
      </c>
      <c r="P4" s="18">
        <v>165</v>
      </c>
    </row>
    <row r="5" spans="1:16" s="13" customFormat="1" ht="11.25" x14ac:dyDescent="0.25">
      <c r="B5" s="19" t="s">
        <v>7</v>
      </c>
      <c r="C5" s="20"/>
      <c r="D5" s="20"/>
      <c r="E5" s="21"/>
      <c r="F5" s="22">
        <v>12</v>
      </c>
      <c r="G5" s="22">
        <v>24</v>
      </c>
      <c r="H5" s="22">
        <v>36</v>
      </c>
      <c r="I5" s="22">
        <v>48</v>
      </c>
      <c r="J5" s="22">
        <v>60</v>
      </c>
      <c r="K5" s="22">
        <v>72</v>
      </c>
      <c r="L5" s="22">
        <v>84</v>
      </c>
      <c r="M5" s="22">
        <v>96</v>
      </c>
      <c r="N5" s="22">
        <v>108</v>
      </c>
      <c r="O5" s="22">
        <v>120</v>
      </c>
      <c r="P5" s="22">
        <v>132</v>
      </c>
    </row>
    <row r="6" spans="1:16" x14ac:dyDescent="0.25">
      <c r="A6" s="23"/>
      <c r="B6" s="24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9.75" customHeight="1" x14ac:dyDescent="0.25">
      <c r="A7" s="1"/>
      <c r="B7" s="162" t="s">
        <v>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"/>
      <c r="O7" s="28"/>
    </row>
    <row r="8" spans="1:16" ht="10.5" customHeight="1" x14ac:dyDescent="0.25">
      <c r="A8" s="1"/>
      <c r="B8" s="29" t="s">
        <v>9</v>
      </c>
      <c r="C8" s="30"/>
      <c r="D8" s="31"/>
      <c r="E8" s="32"/>
      <c r="F8" s="32" t="s">
        <v>10</v>
      </c>
      <c r="G8" s="32" t="s">
        <v>10</v>
      </c>
      <c r="H8" s="32" t="s">
        <v>10</v>
      </c>
      <c r="I8" s="32" t="s">
        <v>10</v>
      </c>
      <c r="J8" s="32" t="s">
        <v>10</v>
      </c>
      <c r="K8" s="32" t="s">
        <v>10</v>
      </c>
      <c r="L8" s="32" t="s">
        <v>10</v>
      </c>
      <c r="M8" s="32" t="s">
        <v>10</v>
      </c>
      <c r="N8" s="32" t="s">
        <v>10</v>
      </c>
      <c r="O8" s="32" t="s">
        <v>10</v>
      </c>
      <c r="P8" s="32" t="s">
        <v>10</v>
      </c>
    </row>
    <row r="9" spans="1:16" ht="10.5" customHeight="1" x14ac:dyDescent="0.25">
      <c r="A9" s="1"/>
      <c r="B9" s="29" t="s">
        <v>11</v>
      </c>
      <c r="C9" s="30"/>
      <c r="D9" s="31"/>
      <c r="E9" s="32"/>
      <c r="F9" s="32"/>
      <c r="G9" s="32"/>
      <c r="H9" s="32"/>
      <c r="I9" s="32"/>
      <c r="J9" s="32"/>
      <c r="K9" s="33" t="s">
        <v>10</v>
      </c>
      <c r="L9" s="32"/>
      <c r="M9" s="32"/>
      <c r="N9" s="32"/>
      <c r="O9" s="32"/>
      <c r="P9" s="32"/>
    </row>
    <row r="10" spans="1:16" ht="9.75" customHeight="1" x14ac:dyDescent="0.25">
      <c r="A10" s="1"/>
      <c r="B10" s="34" t="s">
        <v>12</v>
      </c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9.75" customHeight="1" x14ac:dyDescent="0.25">
      <c r="A11" s="1"/>
      <c r="B11" s="29" t="s">
        <v>13</v>
      </c>
      <c r="C11" s="30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9.75" customHeight="1" x14ac:dyDescent="0.25">
      <c r="A12" s="1"/>
      <c r="B12" s="38" t="s">
        <v>14</v>
      </c>
      <c r="C12" s="39"/>
      <c r="D12" s="40"/>
      <c r="E12" s="41"/>
      <c r="F12" s="41"/>
      <c r="G12" s="41" t="s">
        <v>10</v>
      </c>
      <c r="H12" s="41"/>
      <c r="I12" s="41" t="s">
        <v>15</v>
      </c>
      <c r="J12" s="41"/>
      <c r="K12" s="41" t="s">
        <v>15</v>
      </c>
      <c r="L12" s="41"/>
      <c r="M12" s="41" t="s">
        <v>15</v>
      </c>
      <c r="N12" s="41"/>
      <c r="O12" s="41" t="s">
        <v>15</v>
      </c>
      <c r="P12" s="41"/>
    </row>
    <row r="13" spans="1:16" ht="10.5" customHeight="1" x14ac:dyDescent="0.25">
      <c r="A13" s="1"/>
      <c r="B13" s="29" t="s">
        <v>16</v>
      </c>
      <c r="C13" s="30"/>
      <c r="D13" s="31"/>
      <c r="E13" s="32"/>
      <c r="F13" s="32"/>
      <c r="G13" s="32" t="s">
        <v>10</v>
      </c>
      <c r="H13" s="32"/>
      <c r="I13" s="32" t="s">
        <v>10</v>
      </c>
      <c r="J13" s="32"/>
      <c r="K13" s="32" t="s">
        <v>10</v>
      </c>
      <c r="L13" s="32"/>
      <c r="M13" s="32" t="s">
        <v>10</v>
      </c>
      <c r="N13" s="32"/>
      <c r="O13" s="32" t="s">
        <v>10</v>
      </c>
      <c r="P13" s="32"/>
    </row>
    <row r="14" spans="1:16" ht="10.5" customHeight="1" x14ac:dyDescent="0.25">
      <c r="A14" s="1"/>
      <c r="B14" s="38" t="s">
        <v>17</v>
      </c>
      <c r="C14" s="39"/>
      <c r="D14" s="40"/>
      <c r="E14" s="41"/>
      <c r="F14" s="41"/>
      <c r="G14" s="41" t="s">
        <v>10</v>
      </c>
      <c r="H14" s="41"/>
      <c r="I14" s="41" t="s">
        <v>10</v>
      </c>
      <c r="J14" s="41"/>
      <c r="K14" s="41" t="s">
        <v>10</v>
      </c>
      <c r="L14" s="41"/>
      <c r="M14" s="41" t="s">
        <v>10</v>
      </c>
      <c r="N14" s="41"/>
      <c r="O14" s="41" t="s">
        <v>10</v>
      </c>
      <c r="P14" s="41"/>
    </row>
    <row r="15" spans="1:16" ht="10.5" customHeight="1" x14ac:dyDescent="0.25">
      <c r="A15" s="1"/>
      <c r="B15" s="29" t="s">
        <v>18</v>
      </c>
      <c r="C15" s="30"/>
      <c r="D15" s="31"/>
      <c r="E15" s="32"/>
      <c r="F15" s="32"/>
      <c r="G15" s="32" t="s">
        <v>10</v>
      </c>
      <c r="H15" s="32"/>
      <c r="I15" s="32" t="s">
        <v>10</v>
      </c>
      <c r="J15" s="32"/>
      <c r="K15" s="32" t="s">
        <v>10</v>
      </c>
      <c r="L15" s="32"/>
      <c r="M15" s="32" t="s">
        <v>10</v>
      </c>
      <c r="N15" s="32"/>
      <c r="O15" s="32" t="s">
        <v>10</v>
      </c>
      <c r="P15" s="32"/>
    </row>
    <row r="16" spans="1:16" ht="10.5" customHeight="1" x14ac:dyDescent="0.25">
      <c r="A16" s="1"/>
      <c r="B16" s="38" t="s">
        <v>19</v>
      </c>
      <c r="C16" s="39"/>
      <c r="D16" s="40"/>
      <c r="E16" s="41"/>
      <c r="F16" s="41"/>
      <c r="G16" s="41"/>
      <c r="H16" s="41"/>
      <c r="I16" s="41"/>
      <c r="J16" s="41"/>
      <c r="K16" s="41" t="s">
        <v>10</v>
      </c>
      <c r="L16" s="41"/>
      <c r="M16" s="41"/>
      <c r="N16" s="41"/>
      <c r="O16" s="41"/>
      <c r="P16" s="41"/>
    </row>
    <row r="17" spans="1:16" ht="11.25" customHeight="1" x14ac:dyDescent="0.25">
      <c r="A17" s="1"/>
      <c r="B17" s="29" t="s">
        <v>20</v>
      </c>
      <c r="C17" s="176" t="s">
        <v>21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32"/>
      <c r="O17" s="32"/>
      <c r="P17" s="32"/>
    </row>
    <row r="18" spans="1:16" ht="10.5" customHeight="1" x14ac:dyDescent="0.25">
      <c r="A18" s="1"/>
      <c r="B18" s="179" t="s">
        <v>22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42"/>
      <c r="O18" s="43"/>
    </row>
    <row r="19" spans="1:16" ht="10.5" customHeight="1" x14ac:dyDescent="0.25">
      <c r="A19" s="1"/>
      <c r="B19" s="44" t="s">
        <v>23</v>
      </c>
      <c r="C19" s="45"/>
      <c r="D19" s="46"/>
      <c r="E19" s="47"/>
      <c r="F19" s="48"/>
      <c r="G19" s="48" t="s">
        <v>10</v>
      </c>
      <c r="H19" s="48"/>
      <c r="I19" s="48" t="s">
        <v>10</v>
      </c>
      <c r="J19" s="48"/>
      <c r="K19" s="41" t="s">
        <v>10</v>
      </c>
      <c r="L19" s="41"/>
      <c r="M19" s="41" t="s">
        <v>10</v>
      </c>
      <c r="N19" s="48"/>
      <c r="O19" s="48" t="s">
        <v>10</v>
      </c>
      <c r="P19" s="48"/>
    </row>
    <row r="20" spans="1:16" ht="10.5" customHeight="1" x14ac:dyDescent="0.25">
      <c r="A20" s="1"/>
      <c r="B20" s="49" t="s">
        <v>24</v>
      </c>
      <c r="C20" s="50"/>
      <c r="D20" s="51"/>
      <c r="E20" s="52" t="s">
        <v>10</v>
      </c>
      <c r="F20" s="52" t="s">
        <v>10</v>
      </c>
      <c r="G20" s="52" t="s">
        <v>10</v>
      </c>
      <c r="H20" s="52" t="s">
        <v>10</v>
      </c>
      <c r="I20" s="52" t="s">
        <v>10</v>
      </c>
      <c r="J20" s="52" t="s">
        <v>10</v>
      </c>
      <c r="K20" s="52" t="s">
        <v>10</v>
      </c>
      <c r="L20" s="52" t="s">
        <v>10</v>
      </c>
      <c r="M20" s="52" t="s">
        <v>10</v>
      </c>
      <c r="N20" s="52" t="s">
        <v>10</v>
      </c>
      <c r="O20" s="52" t="s">
        <v>10</v>
      </c>
      <c r="P20" s="52" t="s">
        <v>10</v>
      </c>
    </row>
    <row r="21" spans="1:16" ht="10.5" customHeight="1" x14ac:dyDescent="0.25">
      <c r="A21" s="1"/>
      <c r="B21" s="44" t="s">
        <v>25</v>
      </c>
      <c r="C21" s="45"/>
      <c r="D21" s="46"/>
      <c r="E21" s="41" t="s">
        <v>10</v>
      </c>
      <c r="F21" s="41" t="s">
        <v>10</v>
      </c>
      <c r="G21" s="41" t="s">
        <v>10</v>
      </c>
      <c r="H21" s="41" t="s">
        <v>10</v>
      </c>
      <c r="I21" s="41" t="s">
        <v>10</v>
      </c>
      <c r="J21" s="41" t="s">
        <v>10</v>
      </c>
      <c r="K21" s="41" t="s">
        <v>10</v>
      </c>
      <c r="L21" s="41" t="s">
        <v>10</v>
      </c>
      <c r="M21" s="41" t="s">
        <v>10</v>
      </c>
      <c r="N21" s="41" t="s">
        <v>10</v>
      </c>
      <c r="O21" s="41" t="s">
        <v>10</v>
      </c>
      <c r="P21" s="41" t="s">
        <v>10</v>
      </c>
    </row>
    <row r="22" spans="1:16" ht="10.5" customHeight="1" x14ac:dyDescent="0.25">
      <c r="A22" s="1"/>
      <c r="B22" s="49" t="s">
        <v>18</v>
      </c>
      <c r="C22" s="50"/>
      <c r="D22" s="51"/>
      <c r="E22" s="52" t="s">
        <v>10</v>
      </c>
      <c r="F22" s="52" t="s">
        <v>10</v>
      </c>
      <c r="G22" s="52" t="s">
        <v>10</v>
      </c>
      <c r="H22" s="52" t="s">
        <v>10</v>
      </c>
      <c r="I22" s="52" t="s">
        <v>10</v>
      </c>
      <c r="J22" s="52" t="s">
        <v>10</v>
      </c>
      <c r="K22" s="52" t="s">
        <v>10</v>
      </c>
      <c r="L22" s="52" t="s">
        <v>10</v>
      </c>
      <c r="M22" s="52" t="s">
        <v>10</v>
      </c>
      <c r="N22" s="52" t="s">
        <v>10</v>
      </c>
      <c r="O22" s="52" t="s">
        <v>10</v>
      </c>
      <c r="P22" s="52" t="s">
        <v>10</v>
      </c>
    </row>
    <row r="23" spans="1:16" ht="10.5" customHeight="1" x14ac:dyDescent="0.25">
      <c r="A23" s="1"/>
      <c r="B23" s="44" t="s">
        <v>26</v>
      </c>
      <c r="C23" s="45"/>
      <c r="D23" s="46"/>
      <c r="E23" s="41" t="s">
        <v>10</v>
      </c>
      <c r="F23" s="41" t="s">
        <v>10</v>
      </c>
      <c r="G23" s="41" t="s">
        <v>10</v>
      </c>
      <c r="H23" s="41" t="s">
        <v>10</v>
      </c>
      <c r="I23" s="41" t="s">
        <v>10</v>
      </c>
      <c r="J23" s="41" t="s">
        <v>10</v>
      </c>
      <c r="K23" s="41" t="s">
        <v>10</v>
      </c>
      <c r="L23" s="41" t="s">
        <v>10</v>
      </c>
      <c r="M23" s="41" t="s">
        <v>10</v>
      </c>
      <c r="N23" s="41" t="s">
        <v>10</v>
      </c>
      <c r="O23" s="41" t="s">
        <v>10</v>
      </c>
      <c r="P23" s="41" t="s">
        <v>10</v>
      </c>
    </row>
    <row r="24" spans="1:16" ht="10.5" customHeight="1" x14ac:dyDescent="0.25">
      <c r="A24" s="1"/>
      <c r="B24" s="49" t="s">
        <v>27</v>
      </c>
      <c r="C24" s="50"/>
      <c r="D24" s="51"/>
      <c r="E24" s="52" t="s">
        <v>10</v>
      </c>
      <c r="F24" s="52" t="s">
        <v>10</v>
      </c>
      <c r="G24" s="52" t="s">
        <v>10</v>
      </c>
      <c r="H24" s="52" t="s">
        <v>10</v>
      </c>
      <c r="I24" s="52" t="s">
        <v>10</v>
      </c>
      <c r="J24" s="52" t="s">
        <v>10</v>
      </c>
      <c r="K24" s="52" t="s">
        <v>10</v>
      </c>
      <c r="L24" s="52" t="s">
        <v>10</v>
      </c>
      <c r="M24" s="52" t="s">
        <v>10</v>
      </c>
      <c r="N24" s="52" t="s">
        <v>10</v>
      </c>
      <c r="O24" s="52" t="s">
        <v>10</v>
      </c>
      <c r="P24" s="52" t="s">
        <v>10</v>
      </c>
    </row>
    <row r="25" spans="1:16" ht="9.75" customHeight="1" x14ac:dyDescent="0.25">
      <c r="A25" s="1"/>
      <c r="B25" s="44" t="s">
        <v>28</v>
      </c>
      <c r="C25" s="45"/>
      <c r="D25" s="46"/>
      <c r="E25" s="41" t="s">
        <v>10</v>
      </c>
      <c r="F25" s="41" t="s">
        <v>10</v>
      </c>
      <c r="G25" s="41" t="s">
        <v>10</v>
      </c>
      <c r="H25" s="41" t="s">
        <v>10</v>
      </c>
      <c r="I25" s="41" t="s">
        <v>10</v>
      </c>
      <c r="J25" s="41" t="s">
        <v>10</v>
      </c>
      <c r="K25" s="41" t="s">
        <v>10</v>
      </c>
      <c r="L25" s="41" t="s">
        <v>10</v>
      </c>
      <c r="M25" s="41" t="s">
        <v>10</v>
      </c>
      <c r="N25" s="41" t="s">
        <v>10</v>
      </c>
      <c r="O25" s="41" t="s">
        <v>10</v>
      </c>
      <c r="P25" s="41" t="s">
        <v>10</v>
      </c>
    </row>
    <row r="26" spans="1:16" ht="10.5" customHeight="1" x14ac:dyDescent="0.25">
      <c r="A26" s="1"/>
      <c r="B26" s="49" t="s">
        <v>29</v>
      </c>
      <c r="C26" s="50"/>
      <c r="D26" s="51"/>
      <c r="E26" s="52" t="s">
        <v>10</v>
      </c>
      <c r="F26" s="52" t="s">
        <v>10</v>
      </c>
      <c r="G26" s="52" t="s">
        <v>10</v>
      </c>
      <c r="H26" s="52" t="s">
        <v>10</v>
      </c>
      <c r="I26" s="52" t="s">
        <v>10</v>
      </c>
      <c r="J26" s="52" t="s">
        <v>10</v>
      </c>
      <c r="K26" s="52" t="s">
        <v>10</v>
      </c>
      <c r="L26" s="52" t="s">
        <v>10</v>
      </c>
      <c r="M26" s="52" t="s">
        <v>10</v>
      </c>
      <c r="N26" s="52" t="s">
        <v>10</v>
      </c>
      <c r="O26" s="52" t="s">
        <v>10</v>
      </c>
      <c r="P26" s="52" t="s">
        <v>10</v>
      </c>
    </row>
    <row r="27" spans="1:16" ht="10.5" customHeight="1" x14ac:dyDescent="0.25">
      <c r="A27" s="1"/>
      <c r="B27" s="44" t="s">
        <v>30</v>
      </c>
      <c r="C27" s="45"/>
      <c r="D27" s="46"/>
      <c r="E27" s="41" t="s">
        <v>10</v>
      </c>
      <c r="F27" s="41" t="s">
        <v>10</v>
      </c>
      <c r="G27" s="41" t="s">
        <v>10</v>
      </c>
      <c r="H27" s="41" t="s">
        <v>10</v>
      </c>
      <c r="I27" s="41" t="s">
        <v>10</v>
      </c>
      <c r="J27" s="41" t="s">
        <v>10</v>
      </c>
      <c r="K27" s="41" t="s">
        <v>10</v>
      </c>
      <c r="L27" s="41" t="s">
        <v>10</v>
      </c>
      <c r="M27" s="41" t="s">
        <v>10</v>
      </c>
      <c r="N27" s="41" t="s">
        <v>10</v>
      </c>
      <c r="O27" s="41" t="s">
        <v>10</v>
      </c>
      <c r="P27" s="41" t="s">
        <v>10</v>
      </c>
    </row>
    <row r="28" spans="1:16" ht="10.5" customHeight="1" x14ac:dyDescent="0.25">
      <c r="A28" s="1"/>
      <c r="B28" s="49" t="s">
        <v>31</v>
      </c>
      <c r="C28" s="50"/>
      <c r="D28" s="51"/>
      <c r="E28" s="52" t="s">
        <v>10</v>
      </c>
      <c r="F28" s="52" t="s">
        <v>10</v>
      </c>
      <c r="G28" s="52" t="s">
        <v>10</v>
      </c>
      <c r="H28" s="52" t="s">
        <v>10</v>
      </c>
      <c r="I28" s="52" t="s">
        <v>10</v>
      </c>
      <c r="J28" s="52" t="s">
        <v>10</v>
      </c>
      <c r="K28" s="52" t="s">
        <v>10</v>
      </c>
      <c r="L28" s="52" t="s">
        <v>10</v>
      </c>
      <c r="M28" s="52" t="s">
        <v>10</v>
      </c>
      <c r="N28" s="52" t="s">
        <v>10</v>
      </c>
      <c r="O28" s="52" t="s">
        <v>10</v>
      </c>
      <c r="P28" s="52" t="s">
        <v>10</v>
      </c>
    </row>
    <row r="29" spans="1:16" ht="10.5" customHeight="1" x14ac:dyDescent="0.25">
      <c r="A29" s="1"/>
      <c r="B29" s="44" t="s">
        <v>32</v>
      </c>
      <c r="C29" s="45"/>
      <c r="D29" s="46"/>
      <c r="E29" s="41" t="s">
        <v>10</v>
      </c>
      <c r="F29" s="41" t="s">
        <v>10</v>
      </c>
      <c r="G29" s="41" t="s">
        <v>10</v>
      </c>
      <c r="H29" s="41" t="s">
        <v>10</v>
      </c>
      <c r="I29" s="41" t="s">
        <v>10</v>
      </c>
      <c r="J29" s="41" t="s">
        <v>10</v>
      </c>
      <c r="K29" s="41" t="s">
        <v>10</v>
      </c>
      <c r="L29" s="41" t="s">
        <v>10</v>
      </c>
      <c r="M29" s="41" t="s">
        <v>10</v>
      </c>
      <c r="N29" s="41" t="s">
        <v>10</v>
      </c>
      <c r="O29" s="41" t="s">
        <v>10</v>
      </c>
      <c r="P29" s="41" t="s">
        <v>10</v>
      </c>
    </row>
    <row r="30" spans="1:16" ht="10.5" customHeight="1" x14ac:dyDescent="0.25">
      <c r="A30" s="1"/>
      <c r="B30" s="49" t="s">
        <v>33</v>
      </c>
      <c r="C30" s="50"/>
      <c r="D30" s="51"/>
      <c r="E30" s="52" t="s">
        <v>10</v>
      </c>
      <c r="F30" s="52" t="s">
        <v>10</v>
      </c>
      <c r="G30" s="52" t="s">
        <v>10</v>
      </c>
      <c r="H30" s="52" t="s">
        <v>10</v>
      </c>
      <c r="I30" s="52" t="s">
        <v>10</v>
      </c>
      <c r="J30" s="52" t="s">
        <v>10</v>
      </c>
      <c r="K30" s="52" t="s">
        <v>10</v>
      </c>
      <c r="L30" s="52" t="s">
        <v>10</v>
      </c>
      <c r="M30" s="52" t="s">
        <v>10</v>
      </c>
      <c r="N30" s="52" t="s">
        <v>10</v>
      </c>
      <c r="O30" s="52" t="s">
        <v>10</v>
      </c>
      <c r="P30" s="52" t="s">
        <v>10</v>
      </c>
    </row>
    <row r="31" spans="1:16" ht="10.5" customHeight="1" x14ac:dyDescent="0.25">
      <c r="A31" s="1"/>
      <c r="B31" s="38" t="s">
        <v>34</v>
      </c>
      <c r="C31" s="39"/>
      <c r="D31" s="40"/>
      <c r="E31" s="41" t="s">
        <v>10</v>
      </c>
      <c r="F31" s="41" t="s">
        <v>10</v>
      </c>
      <c r="G31" s="41" t="s">
        <v>10</v>
      </c>
      <c r="H31" s="41" t="s">
        <v>10</v>
      </c>
      <c r="I31" s="41" t="s">
        <v>10</v>
      </c>
      <c r="J31" s="41" t="s">
        <v>10</v>
      </c>
      <c r="K31" s="41" t="s">
        <v>10</v>
      </c>
      <c r="L31" s="41" t="s">
        <v>10</v>
      </c>
      <c r="M31" s="41" t="s">
        <v>10</v>
      </c>
      <c r="N31" s="41" t="s">
        <v>10</v>
      </c>
      <c r="O31" s="41" t="s">
        <v>10</v>
      </c>
      <c r="P31" s="41" t="s">
        <v>10</v>
      </c>
    </row>
    <row r="32" spans="1:16" ht="10.5" customHeight="1" x14ac:dyDescent="0.25">
      <c r="A32" s="1"/>
      <c r="B32" s="53" t="s">
        <v>35</v>
      </c>
      <c r="C32" s="54"/>
      <c r="D32" s="55"/>
      <c r="E32" s="52" t="s">
        <v>10</v>
      </c>
      <c r="F32" s="52"/>
      <c r="G32" s="52" t="s">
        <v>10</v>
      </c>
      <c r="H32" s="52"/>
      <c r="I32" s="52" t="s">
        <v>10</v>
      </c>
      <c r="J32" s="52"/>
      <c r="K32" s="52" t="s">
        <v>10</v>
      </c>
      <c r="L32" s="52"/>
      <c r="M32" s="52" t="s">
        <v>10</v>
      </c>
      <c r="N32" s="52"/>
      <c r="O32" s="52" t="s">
        <v>10</v>
      </c>
      <c r="P32" s="52"/>
    </row>
    <row r="33" spans="1:16" ht="10.5" customHeight="1" x14ac:dyDescent="0.25">
      <c r="A33" s="1"/>
      <c r="B33" s="38" t="s">
        <v>36</v>
      </c>
      <c r="C33" s="39"/>
      <c r="D33" s="40"/>
      <c r="E33" s="41" t="s">
        <v>10</v>
      </c>
      <c r="F33" s="41" t="s">
        <v>37</v>
      </c>
      <c r="G33" s="37" t="s">
        <v>37</v>
      </c>
      <c r="H33" s="56" t="s">
        <v>37</v>
      </c>
      <c r="I33" s="56" t="s">
        <v>15</v>
      </c>
      <c r="J33" s="37" t="s">
        <v>10</v>
      </c>
      <c r="K33" s="56" t="s">
        <v>15</v>
      </c>
      <c r="L33" s="56" t="s">
        <v>15</v>
      </c>
      <c r="M33" s="37" t="s">
        <v>10</v>
      </c>
      <c r="N33" s="56" t="s">
        <v>37</v>
      </c>
      <c r="O33" s="56" t="s">
        <v>15</v>
      </c>
      <c r="P33" s="37" t="s">
        <v>10</v>
      </c>
    </row>
    <row r="34" spans="1:16" ht="9.75" customHeight="1" x14ac:dyDescent="0.25">
      <c r="A34" s="1"/>
      <c r="B34" s="53" t="s">
        <v>38</v>
      </c>
      <c r="C34" s="54"/>
      <c r="D34" s="55"/>
      <c r="E34" s="57"/>
      <c r="F34" s="57"/>
      <c r="G34" s="57"/>
      <c r="H34" s="57" t="s">
        <v>37</v>
      </c>
      <c r="I34" s="57" t="s">
        <v>10</v>
      </c>
      <c r="J34" s="57" t="s">
        <v>15</v>
      </c>
      <c r="K34" s="57" t="s">
        <v>10</v>
      </c>
      <c r="L34" s="57" t="s">
        <v>15</v>
      </c>
      <c r="M34" s="57" t="s">
        <v>10</v>
      </c>
      <c r="N34" s="57" t="s">
        <v>37</v>
      </c>
      <c r="O34" s="57" t="s">
        <v>10</v>
      </c>
      <c r="P34" s="57" t="s">
        <v>15</v>
      </c>
    </row>
    <row r="35" spans="1:16" ht="11.25" customHeight="1" x14ac:dyDescent="0.25">
      <c r="A35" s="7"/>
      <c r="B35" s="58" t="s">
        <v>39</v>
      </c>
      <c r="C35" s="59">
        <v>1300</v>
      </c>
      <c r="D35" s="60"/>
      <c r="E35" s="61">
        <v>0</v>
      </c>
      <c r="F35" s="61">
        <v>3.3</v>
      </c>
      <c r="G35" s="56">
        <v>4.5</v>
      </c>
      <c r="H35" s="56">
        <v>3.3</v>
      </c>
      <c r="I35" s="56">
        <v>4.5</v>
      </c>
      <c r="J35" s="56">
        <v>3.3</v>
      </c>
      <c r="K35" s="56">
        <v>5.5</v>
      </c>
      <c r="L35" s="56">
        <v>3.3</v>
      </c>
      <c r="M35" s="56">
        <v>4.5</v>
      </c>
      <c r="N35" s="56">
        <v>3.3</v>
      </c>
      <c r="O35" s="56">
        <v>4.5</v>
      </c>
      <c r="P35" s="56">
        <v>3.3</v>
      </c>
    </row>
    <row r="36" spans="1:16" ht="11.25" customHeight="1" x14ac:dyDescent="0.25">
      <c r="A36" s="62"/>
      <c r="B36" s="63" t="s">
        <v>40</v>
      </c>
      <c r="C36" s="64"/>
      <c r="D36" s="63"/>
      <c r="E36" s="65">
        <v>0</v>
      </c>
      <c r="F36" s="65">
        <f t="shared" ref="F36:M36" si="0">ROUNDUP(((F35*$C$35)),0)</f>
        <v>4290</v>
      </c>
      <c r="G36" s="65">
        <f t="shared" si="0"/>
        <v>5850</v>
      </c>
      <c r="H36" s="65">
        <f t="shared" si="0"/>
        <v>4290</v>
      </c>
      <c r="I36" s="65">
        <f t="shared" si="0"/>
        <v>5850</v>
      </c>
      <c r="J36" s="65">
        <f t="shared" si="0"/>
        <v>4290</v>
      </c>
      <c r="K36" s="65">
        <f t="shared" si="0"/>
        <v>7150</v>
      </c>
      <c r="L36" s="65">
        <f t="shared" si="0"/>
        <v>4290</v>
      </c>
      <c r="M36" s="65">
        <f t="shared" si="0"/>
        <v>5850</v>
      </c>
      <c r="N36" s="65">
        <f t="shared" ref="N36:P36" si="1">ROUNDUP(((N35*$C$35)),0)</f>
        <v>4290</v>
      </c>
      <c r="O36" s="65">
        <f t="shared" si="1"/>
        <v>5850</v>
      </c>
      <c r="P36" s="65">
        <f t="shared" si="1"/>
        <v>4290</v>
      </c>
    </row>
    <row r="37" spans="1:16" ht="10.5" customHeight="1" x14ac:dyDescent="0.25">
      <c r="A37" s="66"/>
      <c r="B37" s="67" t="s">
        <v>41</v>
      </c>
      <c r="C37" s="68"/>
      <c r="D37" s="67"/>
      <c r="E37" s="69">
        <f t="shared" ref="E37:K37" si="2">ROUNDUP(((E35*$C$35)),0)</f>
        <v>0</v>
      </c>
      <c r="F37" s="69">
        <f t="shared" si="2"/>
        <v>4290</v>
      </c>
      <c r="G37" s="69">
        <f t="shared" si="2"/>
        <v>5850</v>
      </c>
      <c r="H37" s="69">
        <f t="shared" si="2"/>
        <v>4290</v>
      </c>
      <c r="I37" s="69">
        <f t="shared" si="2"/>
        <v>5850</v>
      </c>
      <c r="J37" s="69">
        <f t="shared" si="2"/>
        <v>4290</v>
      </c>
      <c r="K37" s="69">
        <f t="shared" si="2"/>
        <v>7150</v>
      </c>
      <c r="L37" s="69">
        <v>6240</v>
      </c>
      <c r="M37" s="69">
        <f>ROUNDUP(((M35*$C$35)),0)</f>
        <v>5850</v>
      </c>
      <c r="N37" s="69">
        <f t="shared" ref="N37:P37" si="3">ROUNDUP(((N35*$C$35)),0)</f>
        <v>4290</v>
      </c>
      <c r="O37" s="69">
        <f t="shared" si="3"/>
        <v>5850</v>
      </c>
      <c r="P37" s="69">
        <f t="shared" si="3"/>
        <v>4290</v>
      </c>
    </row>
    <row r="38" spans="1:16" x14ac:dyDescent="0.25">
      <c r="A38" s="1"/>
      <c r="B38" s="162" t="s">
        <v>42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"/>
      <c r="O38" s="28"/>
    </row>
    <row r="39" spans="1:16" s="70" customFormat="1" ht="12" customHeight="1" x14ac:dyDescent="0.25">
      <c r="B39" s="71" t="s">
        <v>98</v>
      </c>
      <c r="C39" s="72">
        <v>350</v>
      </c>
      <c r="D39" s="73">
        <v>4.3</v>
      </c>
      <c r="E39" s="74">
        <f t="shared" ref="E39:P53" si="4">$C39*$D39</f>
        <v>1505</v>
      </c>
      <c r="F39" s="74">
        <f t="shared" si="4"/>
        <v>1505</v>
      </c>
      <c r="G39" s="74">
        <f t="shared" si="4"/>
        <v>1505</v>
      </c>
      <c r="H39" s="74">
        <f t="shared" si="4"/>
        <v>1505</v>
      </c>
      <c r="I39" s="74">
        <f t="shared" si="4"/>
        <v>1505</v>
      </c>
      <c r="J39" s="74">
        <f t="shared" si="4"/>
        <v>1505</v>
      </c>
      <c r="K39" s="74">
        <f t="shared" si="4"/>
        <v>1505</v>
      </c>
      <c r="L39" s="74">
        <f t="shared" si="4"/>
        <v>1505</v>
      </c>
      <c r="M39" s="74">
        <f t="shared" si="4"/>
        <v>1505</v>
      </c>
      <c r="N39" s="74">
        <f t="shared" si="4"/>
        <v>1505</v>
      </c>
      <c r="O39" s="74">
        <f t="shared" si="4"/>
        <v>1505</v>
      </c>
      <c r="P39" s="74">
        <f t="shared" si="4"/>
        <v>1505</v>
      </c>
    </row>
    <row r="40" spans="1:16" ht="9.75" customHeight="1" x14ac:dyDescent="0.25">
      <c r="A40" s="1"/>
      <c r="B40" s="75" t="s">
        <v>43</v>
      </c>
      <c r="C40" s="76">
        <v>1045</v>
      </c>
      <c r="D40" s="77">
        <v>2.2999999999999998</v>
      </c>
      <c r="E40" s="78"/>
      <c r="F40" s="78"/>
      <c r="G40" s="78"/>
      <c r="H40" s="78"/>
      <c r="I40" s="78"/>
      <c r="J40" s="78"/>
      <c r="K40" s="78">
        <f t="shared" si="4"/>
        <v>2403.5</v>
      </c>
      <c r="L40" s="78"/>
      <c r="M40" s="78"/>
      <c r="N40" s="78"/>
      <c r="O40" s="78"/>
      <c r="P40" s="78"/>
    </row>
    <row r="41" spans="1:16" ht="10.5" customHeight="1" x14ac:dyDescent="0.25">
      <c r="A41" s="1"/>
      <c r="B41" s="79"/>
      <c r="C41" s="77">
        <v>0</v>
      </c>
      <c r="D41" s="77">
        <v>1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10.5" customHeight="1" x14ac:dyDescent="0.25">
      <c r="A42" s="1"/>
      <c r="B42" s="79"/>
      <c r="C42" s="77">
        <v>0</v>
      </c>
      <c r="D42" s="77">
        <v>1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0.5" customHeight="1" x14ac:dyDescent="0.25">
      <c r="A43" s="1" t="s">
        <v>44</v>
      </c>
      <c r="B43" s="75" t="s">
        <v>45</v>
      </c>
      <c r="C43" s="76">
        <v>230</v>
      </c>
      <c r="D43" s="79">
        <v>1</v>
      </c>
      <c r="E43" s="78">
        <f t="shared" ref="E43:P44" si="5">$C43*$D43</f>
        <v>230</v>
      </c>
      <c r="F43" s="78">
        <f t="shared" si="5"/>
        <v>230</v>
      </c>
      <c r="G43" s="78">
        <f t="shared" si="4"/>
        <v>230</v>
      </c>
      <c r="H43" s="78">
        <f t="shared" si="5"/>
        <v>230</v>
      </c>
      <c r="I43" s="78">
        <f t="shared" si="4"/>
        <v>230</v>
      </c>
      <c r="J43" s="78">
        <f t="shared" si="5"/>
        <v>230</v>
      </c>
      <c r="K43" s="78">
        <f t="shared" si="4"/>
        <v>230</v>
      </c>
      <c r="L43" s="78">
        <f t="shared" si="5"/>
        <v>230</v>
      </c>
      <c r="M43" s="78">
        <f t="shared" si="4"/>
        <v>230</v>
      </c>
      <c r="N43" s="78">
        <f t="shared" si="5"/>
        <v>230</v>
      </c>
      <c r="O43" s="78">
        <f t="shared" si="4"/>
        <v>230</v>
      </c>
      <c r="P43" s="78">
        <f t="shared" si="5"/>
        <v>230</v>
      </c>
    </row>
    <row r="44" spans="1:16" ht="10.5" customHeight="1" x14ac:dyDescent="0.25">
      <c r="A44" s="1"/>
      <c r="B44" s="75" t="s">
        <v>46</v>
      </c>
      <c r="C44" s="76">
        <v>80</v>
      </c>
      <c r="D44" s="79">
        <v>1</v>
      </c>
      <c r="E44" s="78">
        <f t="shared" si="5"/>
        <v>80</v>
      </c>
      <c r="F44" s="78">
        <f t="shared" si="5"/>
        <v>80</v>
      </c>
      <c r="G44" s="78">
        <f t="shared" si="4"/>
        <v>80</v>
      </c>
      <c r="H44" s="78">
        <f t="shared" si="5"/>
        <v>80</v>
      </c>
      <c r="I44" s="78">
        <f t="shared" si="4"/>
        <v>80</v>
      </c>
      <c r="J44" s="78">
        <f t="shared" si="5"/>
        <v>80</v>
      </c>
      <c r="K44" s="78">
        <f t="shared" si="4"/>
        <v>80</v>
      </c>
      <c r="L44" s="78">
        <f t="shared" si="5"/>
        <v>80</v>
      </c>
      <c r="M44" s="78">
        <f t="shared" si="4"/>
        <v>80</v>
      </c>
      <c r="N44" s="78">
        <f t="shared" si="5"/>
        <v>80</v>
      </c>
      <c r="O44" s="78">
        <f t="shared" si="4"/>
        <v>80</v>
      </c>
      <c r="P44" s="78">
        <f t="shared" si="5"/>
        <v>80</v>
      </c>
    </row>
    <row r="45" spans="1:16" ht="9.75" customHeight="1" x14ac:dyDescent="0.25">
      <c r="A45" s="1" t="s">
        <v>47</v>
      </c>
      <c r="B45" s="75" t="s">
        <v>48</v>
      </c>
      <c r="C45" s="76">
        <v>330</v>
      </c>
      <c r="D45" s="79">
        <v>1</v>
      </c>
      <c r="E45" s="78"/>
      <c r="F45" s="78"/>
      <c r="G45" s="78">
        <f t="shared" si="4"/>
        <v>330</v>
      </c>
      <c r="H45" s="78"/>
      <c r="I45" s="78">
        <f t="shared" si="4"/>
        <v>330</v>
      </c>
      <c r="J45" s="78"/>
      <c r="K45" s="78">
        <f t="shared" si="4"/>
        <v>330</v>
      </c>
      <c r="L45" s="78"/>
      <c r="M45" s="78">
        <f t="shared" si="4"/>
        <v>330</v>
      </c>
      <c r="N45" s="78"/>
      <c r="O45" s="78">
        <f t="shared" si="4"/>
        <v>330</v>
      </c>
      <c r="P45" s="78"/>
    </row>
    <row r="46" spans="1:16" ht="10.5" customHeight="1" x14ac:dyDescent="0.25">
      <c r="A46" s="1" t="s">
        <v>49</v>
      </c>
      <c r="B46" s="75" t="s">
        <v>17</v>
      </c>
      <c r="C46" s="76">
        <v>480</v>
      </c>
      <c r="D46" s="79">
        <v>1</v>
      </c>
      <c r="E46" s="78"/>
      <c r="F46" s="78"/>
      <c r="G46" s="78">
        <f t="shared" si="4"/>
        <v>480</v>
      </c>
      <c r="H46" s="78"/>
      <c r="I46" s="78">
        <f t="shared" si="4"/>
        <v>480</v>
      </c>
      <c r="J46" s="78"/>
      <c r="K46" s="78">
        <f t="shared" si="4"/>
        <v>480</v>
      </c>
      <c r="L46" s="78"/>
      <c r="M46" s="78">
        <f t="shared" si="4"/>
        <v>480</v>
      </c>
      <c r="N46" s="78"/>
      <c r="O46" s="78">
        <f t="shared" si="4"/>
        <v>480</v>
      </c>
      <c r="P46" s="78"/>
    </row>
    <row r="47" spans="1:16" ht="10.5" customHeight="1" x14ac:dyDescent="0.25">
      <c r="A47" s="1" t="s">
        <v>50</v>
      </c>
      <c r="B47" s="75" t="s">
        <v>51</v>
      </c>
      <c r="C47" s="76">
        <v>630</v>
      </c>
      <c r="D47" s="79">
        <v>4</v>
      </c>
      <c r="E47" s="78"/>
      <c r="F47" s="78"/>
      <c r="G47" s="78">
        <f t="shared" si="4"/>
        <v>2520</v>
      </c>
      <c r="H47" s="78"/>
      <c r="I47" s="78">
        <f t="shared" si="4"/>
        <v>2520</v>
      </c>
      <c r="J47" s="78"/>
      <c r="K47" s="78">
        <f t="shared" si="4"/>
        <v>2520</v>
      </c>
      <c r="L47" s="78"/>
      <c r="M47" s="78">
        <f t="shared" si="4"/>
        <v>2520</v>
      </c>
      <c r="N47" s="78"/>
      <c r="O47" s="78">
        <f t="shared" si="4"/>
        <v>2520</v>
      </c>
      <c r="P47" s="78"/>
    </row>
    <row r="48" spans="1:16" ht="10.5" customHeight="1" x14ac:dyDescent="0.25">
      <c r="A48" s="1"/>
      <c r="B48" s="75" t="s">
        <v>52</v>
      </c>
      <c r="C48" s="76">
        <v>350</v>
      </c>
      <c r="D48" s="79">
        <v>3</v>
      </c>
      <c r="E48" s="78"/>
      <c r="F48" s="78"/>
      <c r="G48" s="78"/>
      <c r="H48" s="78"/>
      <c r="I48" s="78"/>
      <c r="J48" s="78"/>
      <c r="K48" s="78">
        <f t="shared" si="4"/>
        <v>1050</v>
      </c>
      <c r="L48" s="78"/>
      <c r="M48" s="78"/>
      <c r="N48" s="78"/>
      <c r="O48" s="78"/>
      <c r="P48" s="78"/>
    </row>
    <row r="49" spans="1:16" ht="9.75" customHeight="1" x14ac:dyDescent="0.25">
      <c r="A49" s="80"/>
      <c r="B49" s="75" t="s">
        <v>53</v>
      </c>
      <c r="C49" s="76">
        <v>1000</v>
      </c>
      <c r="D49" s="79">
        <v>0.5</v>
      </c>
      <c r="E49" s="78"/>
      <c r="F49" s="78"/>
      <c r="G49" s="78">
        <f t="shared" si="4"/>
        <v>500</v>
      </c>
      <c r="H49" s="78"/>
      <c r="I49" s="78">
        <f t="shared" si="4"/>
        <v>500</v>
      </c>
      <c r="J49" s="78"/>
      <c r="K49" s="78">
        <f t="shared" si="4"/>
        <v>500</v>
      </c>
      <c r="L49" s="78"/>
      <c r="M49" s="78">
        <f t="shared" si="4"/>
        <v>500</v>
      </c>
      <c r="N49" s="78"/>
      <c r="O49" s="78">
        <f t="shared" si="4"/>
        <v>500</v>
      </c>
      <c r="P49" s="78"/>
    </row>
    <row r="50" spans="1:16" ht="10.5" customHeight="1" x14ac:dyDescent="0.25">
      <c r="A50" s="1" t="s">
        <v>54</v>
      </c>
      <c r="B50" s="75" t="s">
        <v>55</v>
      </c>
      <c r="C50" s="76">
        <v>1200</v>
      </c>
      <c r="D50" s="79">
        <v>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ht="10.5" customHeight="1" x14ac:dyDescent="0.25">
      <c r="A51" s="81" t="s">
        <v>56</v>
      </c>
      <c r="B51" s="82" t="s">
        <v>57</v>
      </c>
      <c r="C51" s="83">
        <v>1600</v>
      </c>
      <c r="D51" s="84">
        <v>1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ht="10.5" customHeight="1" x14ac:dyDescent="0.25">
      <c r="A52" s="81"/>
      <c r="B52" s="84"/>
      <c r="C52" s="86">
        <v>0</v>
      </c>
      <c r="D52" s="84">
        <v>1</v>
      </c>
      <c r="E52" s="85"/>
      <c r="F52" s="85"/>
      <c r="G52" s="85">
        <f t="shared" si="4"/>
        <v>0</v>
      </c>
      <c r="H52" s="85"/>
      <c r="I52" s="85">
        <f t="shared" si="4"/>
        <v>0</v>
      </c>
      <c r="J52" s="85"/>
      <c r="K52" s="85">
        <f t="shared" si="4"/>
        <v>0</v>
      </c>
      <c r="L52" s="85"/>
      <c r="M52" s="85">
        <f t="shared" si="4"/>
        <v>0</v>
      </c>
      <c r="N52" s="85"/>
      <c r="O52" s="85">
        <f t="shared" si="4"/>
        <v>0</v>
      </c>
      <c r="P52" s="85"/>
    </row>
    <row r="53" spans="1:16" s="1" customFormat="1" ht="9.75" x14ac:dyDescent="0.25">
      <c r="B53" s="75" t="s">
        <v>58</v>
      </c>
      <c r="C53" s="76">
        <f>'[1]Цены на расходники'!$B$21</f>
        <v>400</v>
      </c>
      <c r="D53" s="79">
        <v>1</v>
      </c>
      <c r="E53" s="78">
        <f t="shared" ref="E53:K53" si="6">$C53*$D53</f>
        <v>400</v>
      </c>
      <c r="F53" s="78">
        <f t="shared" si="6"/>
        <v>400</v>
      </c>
      <c r="G53" s="78">
        <f t="shared" si="6"/>
        <v>400</v>
      </c>
      <c r="H53" s="78">
        <f t="shared" si="6"/>
        <v>400</v>
      </c>
      <c r="I53" s="78">
        <f t="shared" si="6"/>
        <v>400</v>
      </c>
      <c r="J53" s="78">
        <f t="shared" si="6"/>
        <v>400</v>
      </c>
      <c r="K53" s="78">
        <f t="shared" si="6"/>
        <v>400</v>
      </c>
      <c r="L53" s="78">
        <f>$C53*$D53</f>
        <v>400</v>
      </c>
      <c r="M53" s="78">
        <f>$C53*$D53</f>
        <v>400</v>
      </c>
      <c r="N53" s="78">
        <f t="shared" ref="N53" si="7">$C53*$D53</f>
        <v>400</v>
      </c>
      <c r="O53" s="78">
        <f t="shared" si="4"/>
        <v>400</v>
      </c>
      <c r="P53" s="78">
        <f t="shared" si="4"/>
        <v>400</v>
      </c>
    </row>
    <row r="54" spans="1:16" s="87" customFormat="1" ht="15.75" customHeight="1" x14ac:dyDescent="0.25">
      <c r="B54" s="164" t="s">
        <v>105</v>
      </c>
      <c r="C54" s="165"/>
      <c r="D54" s="166"/>
      <c r="E54" s="88">
        <f t="shared" ref="E54:K54" si="8">SUM(E39:E53)</f>
        <v>2215</v>
      </c>
      <c r="F54" s="88">
        <f t="shared" si="8"/>
        <v>2215</v>
      </c>
      <c r="G54" s="88">
        <f t="shared" si="8"/>
        <v>6045</v>
      </c>
      <c r="H54" s="88">
        <f t="shared" si="8"/>
        <v>2215</v>
      </c>
      <c r="I54" s="88">
        <f t="shared" si="8"/>
        <v>6045</v>
      </c>
      <c r="J54" s="88">
        <f t="shared" si="8"/>
        <v>2215</v>
      </c>
      <c r="K54" s="88">
        <f t="shared" si="8"/>
        <v>9498.5</v>
      </c>
      <c r="L54" s="88">
        <f>SUM(L39:L53)-L51-L52</f>
        <v>2215</v>
      </c>
      <c r="M54" s="88">
        <f>SUM(M39:M53)</f>
        <v>6045</v>
      </c>
      <c r="N54" s="88">
        <f t="shared" ref="N54:P54" si="9">SUM(N39:N53)</f>
        <v>2215</v>
      </c>
      <c r="O54" s="88">
        <f t="shared" si="9"/>
        <v>6045</v>
      </c>
      <c r="P54" s="88">
        <f t="shared" si="9"/>
        <v>2215</v>
      </c>
    </row>
    <row r="55" spans="1:16" s="89" customFormat="1" ht="15" customHeight="1" x14ac:dyDescent="0.25">
      <c r="B55" s="167" t="s">
        <v>103</v>
      </c>
      <c r="C55" s="168"/>
      <c r="D55" s="169"/>
      <c r="E55" s="90">
        <f t="shared" ref="E55:M55" si="10">E54+E36</f>
        <v>2215</v>
      </c>
      <c r="F55" s="90">
        <f t="shared" si="10"/>
        <v>6505</v>
      </c>
      <c r="G55" s="90">
        <f t="shared" si="10"/>
        <v>11895</v>
      </c>
      <c r="H55" s="90">
        <f t="shared" si="10"/>
        <v>6505</v>
      </c>
      <c r="I55" s="90">
        <f t="shared" si="10"/>
        <v>11895</v>
      </c>
      <c r="J55" s="90">
        <f t="shared" si="10"/>
        <v>6505</v>
      </c>
      <c r="K55" s="90">
        <f t="shared" si="10"/>
        <v>16648.5</v>
      </c>
      <c r="L55" s="90">
        <f t="shared" si="10"/>
        <v>6505</v>
      </c>
      <c r="M55" s="90">
        <f t="shared" si="10"/>
        <v>11895</v>
      </c>
      <c r="N55" s="90">
        <f t="shared" ref="N55:P55" si="11">N54+N36</f>
        <v>6505</v>
      </c>
      <c r="O55" s="90">
        <f t="shared" si="11"/>
        <v>11895</v>
      </c>
      <c r="P55" s="90">
        <f t="shared" si="11"/>
        <v>6505</v>
      </c>
    </row>
    <row r="56" spans="1:16" s="91" customFormat="1" ht="15.75" customHeight="1" x14ac:dyDescent="0.25">
      <c r="B56" s="92"/>
      <c r="C56" s="92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0.5" customHeight="1" x14ac:dyDescent="0.25">
      <c r="A57" s="1"/>
      <c r="B57" s="1" t="s">
        <v>59</v>
      </c>
      <c r="C57" s="6"/>
      <c r="D57" s="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1"/>
      <c r="B58" s="1"/>
      <c r="C58" s="6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95" customFormat="1" ht="12.75" x14ac:dyDescent="0.25">
      <c r="B59" s="95" t="str">
        <f>'[1]Цены на расходники'!$A$56</f>
        <v xml:space="preserve">Внимание! 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s="95" customFormat="1" ht="12.75" x14ac:dyDescent="0.25">
      <c r="B60" s="95" t="str">
        <f>'[1]Цены на расходники'!$A$57</f>
        <v>Стоимости ТО на день обращения могут отличаться от приведенных в таблице в связи с возможным  изменением стоимости запасных частей.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</sheetData>
  <mergeCells count="9">
    <mergeCell ref="B38:M38"/>
    <mergeCell ref="B54:D54"/>
    <mergeCell ref="B55:D55"/>
    <mergeCell ref="B2:B3"/>
    <mergeCell ref="H2:K2"/>
    <mergeCell ref="C3:E3"/>
    <mergeCell ref="B7:M7"/>
    <mergeCell ref="C17:M17"/>
    <mergeCell ref="B18:M18"/>
  </mergeCells>
  <hyperlinks>
    <hyperlink ref="C3" location="Автомобили!A1" display="#Автомобили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Q23" sqref="Q23"/>
    </sheetView>
  </sheetViews>
  <sheetFormatPr defaultColWidth="44" defaultRowHeight="9.75" x14ac:dyDescent="0.25"/>
  <cols>
    <col min="1" max="1" width="4" style="80" customWidth="1"/>
    <col min="2" max="2" width="37.5703125" style="80" customWidth="1"/>
    <col min="3" max="3" width="4.42578125" style="80" customWidth="1"/>
    <col min="4" max="4" width="4.85546875" style="80" customWidth="1"/>
    <col min="5" max="16" width="8.7109375" style="153" customWidth="1"/>
    <col min="17" max="16384" width="44" style="80"/>
  </cols>
  <sheetData>
    <row r="1" spans="2:16" s="13" customFormat="1" ht="13.15" customHeight="1" x14ac:dyDescent="0.25">
      <c r="B1" s="170" t="s">
        <v>2</v>
      </c>
      <c r="C1" s="6"/>
      <c r="D1" s="7"/>
      <c r="E1" s="8" t="s">
        <v>69</v>
      </c>
      <c r="F1" s="8"/>
      <c r="G1" s="8"/>
      <c r="H1" s="172" t="s">
        <v>4</v>
      </c>
      <c r="I1" s="172"/>
      <c r="J1" s="172"/>
      <c r="K1" s="172"/>
      <c r="L1" s="9"/>
      <c r="M1" s="5"/>
      <c r="N1" s="9"/>
      <c r="O1" s="18"/>
      <c r="P1" s="18"/>
    </row>
    <row r="2" spans="2:16" s="13" customFormat="1" ht="15" x14ac:dyDescent="0.25">
      <c r="B2" s="171"/>
      <c r="C2" s="173" t="s">
        <v>5</v>
      </c>
      <c r="D2" s="174"/>
      <c r="E2" s="174"/>
      <c r="F2" s="10"/>
      <c r="G2" s="10"/>
      <c r="H2"/>
      <c r="I2" s="11"/>
      <c r="J2" s="12"/>
      <c r="K2" s="10"/>
      <c r="L2" s="10"/>
      <c r="M2" s="10"/>
      <c r="N2" s="10"/>
      <c r="O2" s="10"/>
      <c r="P2" s="22"/>
    </row>
    <row r="3" spans="2:16" s="23" customFormat="1" ht="12" x14ac:dyDescent="0.25">
      <c r="B3" s="14" t="s">
        <v>6</v>
      </c>
      <c r="C3" s="15"/>
      <c r="D3" s="16"/>
      <c r="E3" s="17">
        <v>2</v>
      </c>
      <c r="F3" s="18">
        <v>15</v>
      </c>
      <c r="G3" s="18">
        <v>30</v>
      </c>
      <c r="H3" s="18">
        <v>45</v>
      </c>
      <c r="I3" s="18">
        <v>60</v>
      </c>
      <c r="J3" s="18">
        <v>75</v>
      </c>
      <c r="K3" s="18">
        <v>90</v>
      </c>
      <c r="L3" s="18">
        <v>105</v>
      </c>
      <c r="M3" s="18">
        <v>120</v>
      </c>
      <c r="N3" s="18">
        <v>135</v>
      </c>
      <c r="O3" s="18">
        <v>150</v>
      </c>
      <c r="P3" s="27"/>
    </row>
    <row r="4" spans="2:16" ht="11.25" x14ac:dyDescent="0.25">
      <c r="B4" s="19" t="s">
        <v>7</v>
      </c>
      <c r="C4" s="20"/>
      <c r="D4" s="20"/>
      <c r="E4" s="21"/>
      <c r="F4" s="22">
        <v>12</v>
      </c>
      <c r="G4" s="22">
        <v>24</v>
      </c>
      <c r="H4" s="22">
        <v>36</v>
      </c>
      <c r="I4" s="22">
        <v>48</v>
      </c>
      <c r="J4" s="22">
        <v>60</v>
      </c>
      <c r="K4" s="22">
        <v>72</v>
      </c>
      <c r="L4" s="22">
        <v>84</v>
      </c>
      <c r="M4" s="22">
        <v>96</v>
      </c>
      <c r="N4" s="22">
        <v>108</v>
      </c>
      <c r="O4" s="22">
        <v>72</v>
      </c>
      <c r="P4" s="80"/>
    </row>
    <row r="5" spans="2:16" s="130" customFormat="1" ht="11.45" customHeight="1" x14ac:dyDescent="0.25">
      <c r="B5" s="162" t="s">
        <v>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32"/>
      <c r="O5" s="32"/>
      <c r="P5" s="32"/>
    </row>
    <row r="6" spans="2:16" s="130" customFormat="1" ht="11.45" customHeight="1" x14ac:dyDescent="0.25">
      <c r="B6" s="29" t="s">
        <v>9</v>
      </c>
      <c r="C6" s="30"/>
      <c r="D6" s="31"/>
      <c r="E6" s="32"/>
      <c r="F6" s="32" t="s">
        <v>10</v>
      </c>
      <c r="G6" s="32" t="s">
        <v>10</v>
      </c>
      <c r="H6" s="32" t="s">
        <v>10</v>
      </c>
      <c r="I6" s="32" t="s">
        <v>10</v>
      </c>
      <c r="J6" s="32" t="s">
        <v>10</v>
      </c>
      <c r="K6" s="32" t="s">
        <v>10</v>
      </c>
      <c r="L6" s="32" t="s">
        <v>10</v>
      </c>
      <c r="M6" s="32" t="s">
        <v>10</v>
      </c>
      <c r="N6" s="32" t="s">
        <v>10</v>
      </c>
      <c r="O6" s="32" t="s">
        <v>10</v>
      </c>
      <c r="P6" s="41"/>
    </row>
    <row r="7" spans="2:16" s="130" customFormat="1" ht="11.45" customHeight="1" x14ac:dyDescent="0.25">
      <c r="B7" s="125" t="s">
        <v>11</v>
      </c>
      <c r="C7" s="30"/>
      <c r="D7" s="31"/>
      <c r="E7" s="32"/>
      <c r="F7" s="32"/>
      <c r="G7" s="32"/>
      <c r="H7" s="32"/>
      <c r="I7" s="32"/>
      <c r="J7" s="32"/>
      <c r="K7" s="33" t="s">
        <v>10</v>
      </c>
      <c r="L7" s="32"/>
      <c r="M7" s="32"/>
      <c r="N7" s="32"/>
      <c r="O7" s="33" t="s">
        <v>10</v>
      </c>
      <c r="P7" s="32"/>
    </row>
    <row r="8" spans="2:16" s="130" customFormat="1" ht="11.45" customHeight="1" x14ac:dyDescent="0.25">
      <c r="B8" s="34" t="s">
        <v>12</v>
      </c>
      <c r="C8" s="35"/>
      <c r="D8" s="36"/>
      <c r="E8" s="37"/>
      <c r="F8" s="37"/>
      <c r="G8" s="37"/>
      <c r="H8" s="37"/>
      <c r="I8" s="37" t="s">
        <v>10</v>
      </c>
      <c r="J8" s="37"/>
      <c r="K8" s="37"/>
      <c r="L8" s="37"/>
      <c r="M8" s="37" t="s">
        <v>10</v>
      </c>
      <c r="N8" s="37"/>
      <c r="O8" s="37"/>
      <c r="P8" s="41"/>
    </row>
    <row r="9" spans="2:16" s="130" customFormat="1" ht="11.45" customHeight="1" x14ac:dyDescent="0.25">
      <c r="B9" s="29" t="s">
        <v>13</v>
      </c>
      <c r="C9" s="30"/>
      <c r="D9" s="31"/>
      <c r="E9" s="32"/>
      <c r="F9" s="32"/>
      <c r="G9" s="32"/>
      <c r="H9" s="32"/>
      <c r="I9" s="32" t="s">
        <v>10</v>
      </c>
      <c r="J9" s="32"/>
      <c r="K9" s="32"/>
      <c r="L9" s="32"/>
      <c r="M9" s="32" t="s">
        <v>10</v>
      </c>
      <c r="N9" s="32"/>
      <c r="O9" s="32"/>
      <c r="P9" s="32"/>
    </row>
    <row r="10" spans="2:16" s="130" customFormat="1" ht="11.45" customHeight="1" x14ac:dyDescent="0.25">
      <c r="B10" s="38" t="s">
        <v>14</v>
      </c>
      <c r="C10" s="39"/>
      <c r="D10" s="40"/>
      <c r="E10" s="41"/>
      <c r="F10" s="41"/>
      <c r="G10" s="41" t="s">
        <v>10</v>
      </c>
      <c r="H10" s="41"/>
      <c r="I10" s="41" t="s">
        <v>15</v>
      </c>
      <c r="J10" s="41"/>
      <c r="K10" s="41" t="s">
        <v>15</v>
      </c>
      <c r="L10" s="41"/>
      <c r="M10" s="41" t="s">
        <v>15</v>
      </c>
      <c r="N10" s="41"/>
      <c r="O10" s="41" t="s">
        <v>15</v>
      </c>
      <c r="P10" s="41"/>
    </row>
    <row r="11" spans="2:16" s="130" customFormat="1" ht="11.45" customHeight="1" x14ac:dyDescent="0.25">
      <c r="B11" s="29" t="s">
        <v>16</v>
      </c>
      <c r="C11" s="30"/>
      <c r="D11" s="31"/>
      <c r="E11" s="32"/>
      <c r="F11" s="32"/>
      <c r="G11" s="32" t="s">
        <v>10</v>
      </c>
      <c r="H11" s="32"/>
      <c r="I11" s="32" t="s">
        <v>10</v>
      </c>
      <c r="J11" s="32"/>
      <c r="K11" s="32" t="s">
        <v>10</v>
      </c>
      <c r="L11" s="32"/>
      <c r="M11" s="32" t="s">
        <v>10</v>
      </c>
      <c r="N11" s="32"/>
      <c r="O11" s="32" t="s">
        <v>10</v>
      </c>
      <c r="P11" s="32"/>
    </row>
    <row r="12" spans="2:16" s="130" customFormat="1" ht="11.45" customHeight="1" x14ac:dyDescent="0.25">
      <c r="B12" s="38" t="s">
        <v>17</v>
      </c>
      <c r="C12" s="39"/>
      <c r="D12" s="40"/>
      <c r="E12" s="41"/>
      <c r="F12" s="41"/>
      <c r="G12" s="41" t="s">
        <v>10</v>
      </c>
      <c r="H12" s="41"/>
      <c r="I12" s="41" t="s">
        <v>10</v>
      </c>
      <c r="J12" s="41"/>
      <c r="K12" s="41" t="s">
        <v>10</v>
      </c>
      <c r="L12" s="41"/>
      <c r="M12" s="41" t="s">
        <v>10</v>
      </c>
      <c r="N12" s="41"/>
      <c r="O12" s="41" t="s">
        <v>10</v>
      </c>
      <c r="P12" s="41"/>
    </row>
    <row r="13" spans="2:16" s="130" customFormat="1" ht="11.45" customHeight="1" x14ac:dyDescent="0.25">
      <c r="B13" s="29" t="s">
        <v>18</v>
      </c>
      <c r="C13" s="30"/>
      <c r="D13" s="31"/>
      <c r="E13" s="32"/>
      <c r="F13" s="32"/>
      <c r="G13" s="32" t="s">
        <v>10</v>
      </c>
      <c r="H13" s="32"/>
      <c r="I13" s="32" t="s">
        <v>10</v>
      </c>
      <c r="J13" s="32"/>
      <c r="K13" s="32" t="s">
        <v>10</v>
      </c>
      <c r="L13" s="32"/>
      <c r="M13" s="32" t="s">
        <v>10</v>
      </c>
      <c r="N13" s="32"/>
      <c r="O13" s="32" t="s">
        <v>10</v>
      </c>
      <c r="P13" s="32"/>
    </row>
    <row r="14" spans="2:16" s="130" customFormat="1" ht="11.45" customHeight="1" x14ac:dyDescent="0.25">
      <c r="B14" s="38" t="s">
        <v>19</v>
      </c>
      <c r="C14" s="39"/>
      <c r="D14" s="40"/>
      <c r="E14" s="41"/>
      <c r="F14" s="41"/>
      <c r="G14" s="41"/>
      <c r="H14" s="41"/>
      <c r="I14" s="41"/>
      <c r="J14" s="41"/>
      <c r="K14" s="41" t="s">
        <v>10</v>
      </c>
      <c r="L14" s="41"/>
      <c r="M14" s="41"/>
      <c r="N14" s="41"/>
      <c r="O14" s="41" t="s">
        <v>10</v>
      </c>
      <c r="P14" s="41"/>
    </row>
    <row r="15" spans="2:16" s="99" customFormat="1" ht="11.45" customHeight="1" x14ac:dyDescent="0.25">
      <c r="B15" s="29" t="s">
        <v>20</v>
      </c>
      <c r="C15" s="176" t="s">
        <v>21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100"/>
      <c r="O15" s="101"/>
      <c r="P15" s="100"/>
    </row>
    <row r="16" spans="2:16" s="130" customFormat="1" ht="11.25" customHeight="1" x14ac:dyDescent="0.25">
      <c r="B16" s="179" t="s">
        <v>70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42"/>
    </row>
    <row r="17" spans="2:16" s="42" customFormat="1" ht="11.45" customHeight="1" x14ac:dyDescent="0.25">
      <c r="B17" s="49" t="s">
        <v>71</v>
      </c>
      <c r="C17" s="131"/>
      <c r="D17" s="131"/>
      <c r="E17" s="132"/>
      <c r="F17" s="52" t="s">
        <v>10</v>
      </c>
      <c r="G17" s="52" t="s">
        <v>10</v>
      </c>
      <c r="H17" s="52" t="s">
        <v>10</v>
      </c>
      <c r="I17" s="52" t="s">
        <v>10</v>
      </c>
      <c r="J17" s="52" t="s">
        <v>10</v>
      </c>
      <c r="K17" s="52" t="s">
        <v>10</v>
      </c>
      <c r="L17" s="52" t="s">
        <v>10</v>
      </c>
      <c r="M17" s="52" t="s">
        <v>10</v>
      </c>
      <c r="N17" s="52" t="s">
        <v>10</v>
      </c>
      <c r="O17" s="52" t="s">
        <v>10</v>
      </c>
      <c r="P17" s="52"/>
    </row>
    <row r="18" spans="2:16" s="130" customFormat="1" ht="11.45" customHeight="1" x14ac:dyDescent="0.25">
      <c r="B18" s="44" t="s">
        <v>72</v>
      </c>
      <c r="C18" s="44"/>
      <c r="D18" s="44"/>
      <c r="E18" s="41" t="s">
        <v>10</v>
      </c>
      <c r="F18" s="41" t="s">
        <v>10</v>
      </c>
      <c r="G18" s="41" t="s">
        <v>10</v>
      </c>
      <c r="H18" s="41" t="s">
        <v>10</v>
      </c>
      <c r="I18" s="41" t="s">
        <v>10</v>
      </c>
      <c r="J18" s="41" t="s">
        <v>10</v>
      </c>
      <c r="K18" s="41" t="s">
        <v>10</v>
      </c>
      <c r="L18" s="41" t="s">
        <v>10</v>
      </c>
      <c r="M18" s="41" t="s">
        <v>10</v>
      </c>
      <c r="N18" s="41" t="s">
        <v>10</v>
      </c>
      <c r="O18" s="41" t="s">
        <v>10</v>
      </c>
      <c r="P18" s="41"/>
    </row>
    <row r="19" spans="2:16" s="130" customFormat="1" ht="11.45" customHeight="1" x14ac:dyDescent="0.25">
      <c r="B19" s="49" t="s">
        <v>73</v>
      </c>
      <c r="C19" s="49"/>
      <c r="D19" s="49"/>
      <c r="E19" s="52" t="s">
        <v>10</v>
      </c>
      <c r="F19" s="52" t="s">
        <v>10</v>
      </c>
      <c r="G19" s="52" t="s">
        <v>37</v>
      </c>
      <c r="H19" s="52" t="s">
        <v>10</v>
      </c>
      <c r="I19" s="52" t="s">
        <v>37</v>
      </c>
      <c r="J19" s="52" t="s">
        <v>10</v>
      </c>
      <c r="K19" s="52" t="s">
        <v>37</v>
      </c>
      <c r="L19" s="52" t="s">
        <v>10</v>
      </c>
      <c r="M19" s="52" t="s">
        <v>37</v>
      </c>
      <c r="N19" s="52" t="s">
        <v>10</v>
      </c>
      <c r="O19" s="52" t="s">
        <v>37</v>
      </c>
      <c r="P19" s="52"/>
    </row>
    <row r="20" spans="2:16" s="130" customFormat="1" ht="11.45" customHeight="1" x14ac:dyDescent="0.25">
      <c r="B20" s="44" t="s">
        <v>74</v>
      </c>
      <c r="C20" s="44"/>
      <c r="D20" s="44"/>
      <c r="E20" s="41" t="s">
        <v>10</v>
      </c>
      <c r="F20" s="41" t="s">
        <v>10</v>
      </c>
      <c r="G20" s="41" t="s">
        <v>10</v>
      </c>
      <c r="H20" s="41" t="s">
        <v>10</v>
      </c>
      <c r="I20" s="41" t="s">
        <v>10</v>
      </c>
      <c r="J20" s="41" t="s">
        <v>10</v>
      </c>
      <c r="K20" s="41" t="s">
        <v>10</v>
      </c>
      <c r="L20" s="41" t="s">
        <v>10</v>
      </c>
      <c r="M20" s="41" t="s">
        <v>10</v>
      </c>
      <c r="N20" s="41" t="s">
        <v>10</v>
      </c>
      <c r="O20" s="41" t="s">
        <v>10</v>
      </c>
      <c r="P20" s="41"/>
    </row>
    <row r="21" spans="2:16" s="130" customFormat="1" ht="11.45" customHeight="1" x14ac:dyDescent="0.25">
      <c r="B21" s="49" t="s">
        <v>75</v>
      </c>
      <c r="C21" s="133"/>
      <c r="D21" s="49"/>
      <c r="E21" s="52"/>
      <c r="F21" s="52" t="s">
        <v>10</v>
      </c>
      <c r="G21" s="52" t="s">
        <v>37</v>
      </c>
      <c r="H21" s="52" t="s">
        <v>10</v>
      </c>
      <c r="I21" s="52" t="s">
        <v>37</v>
      </c>
      <c r="J21" s="52" t="s">
        <v>10</v>
      </c>
      <c r="K21" s="52"/>
      <c r="L21" s="52" t="s">
        <v>10</v>
      </c>
      <c r="M21" s="52" t="s">
        <v>37</v>
      </c>
      <c r="N21" s="52" t="s">
        <v>10</v>
      </c>
      <c r="O21" s="52"/>
      <c r="P21" s="52"/>
    </row>
    <row r="22" spans="2:16" s="130" customFormat="1" ht="11.45" customHeight="1" x14ac:dyDescent="0.25">
      <c r="B22" s="44" t="s">
        <v>76</v>
      </c>
      <c r="C22" s="44"/>
      <c r="D22" s="44"/>
      <c r="E22" s="41" t="s">
        <v>10</v>
      </c>
      <c r="F22" s="41" t="s">
        <v>10</v>
      </c>
      <c r="G22" s="41" t="s">
        <v>10</v>
      </c>
      <c r="H22" s="41"/>
      <c r="I22" s="41" t="s">
        <v>10</v>
      </c>
      <c r="J22" s="41" t="s">
        <v>10</v>
      </c>
      <c r="K22" s="41"/>
      <c r="L22" s="41" t="s">
        <v>10</v>
      </c>
      <c r="M22" s="41" t="s">
        <v>10</v>
      </c>
      <c r="N22" s="41" t="s">
        <v>10</v>
      </c>
      <c r="O22" s="41"/>
      <c r="P22" s="41"/>
    </row>
    <row r="23" spans="2:16" s="130" customFormat="1" ht="11.45" customHeight="1" x14ac:dyDescent="0.25">
      <c r="B23" s="49" t="s">
        <v>77</v>
      </c>
      <c r="C23" s="49"/>
      <c r="D23" s="49"/>
      <c r="E23" s="52" t="s">
        <v>10</v>
      </c>
      <c r="F23" s="52" t="s">
        <v>10</v>
      </c>
      <c r="G23" s="52" t="s">
        <v>10</v>
      </c>
      <c r="H23" s="52" t="s">
        <v>10</v>
      </c>
      <c r="I23" s="52" t="s">
        <v>10</v>
      </c>
      <c r="J23" s="52" t="s">
        <v>10</v>
      </c>
      <c r="K23" s="52" t="s">
        <v>10</v>
      </c>
      <c r="L23" s="52" t="s">
        <v>10</v>
      </c>
      <c r="M23" s="52" t="s">
        <v>10</v>
      </c>
      <c r="N23" s="52" t="s">
        <v>10</v>
      </c>
      <c r="O23" s="52" t="s">
        <v>10</v>
      </c>
      <c r="P23" s="52"/>
    </row>
    <row r="24" spans="2:16" s="130" customFormat="1" ht="11.45" customHeight="1" x14ac:dyDescent="0.25">
      <c r="B24" s="44" t="s">
        <v>28</v>
      </c>
      <c r="C24" s="44"/>
      <c r="D24" s="44"/>
      <c r="E24" s="41" t="s">
        <v>37</v>
      </c>
      <c r="F24" s="41" t="s">
        <v>10</v>
      </c>
      <c r="G24" s="41" t="s">
        <v>10</v>
      </c>
      <c r="H24" s="41" t="s">
        <v>10</v>
      </c>
      <c r="I24" s="41" t="s">
        <v>10</v>
      </c>
      <c r="J24" s="41" t="s">
        <v>10</v>
      </c>
      <c r="K24" s="41" t="s">
        <v>10</v>
      </c>
      <c r="L24" s="41" t="s">
        <v>10</v>
      </c>
      <c r="M24" s="41" t="s">
        <v>10</v>
      </c>
      <c r="N24" s="41" t="s">
        <v>10</v>
      </c>
      <c r="O24" s="41" t="s">
        <v>10</v>
      </c>
      <c r="P24" s="41"/>
    </row>
    <row r="25" spans="2:16" s="130" customFormat="1" ht="11.45" customHeight="1" x14ac:dyDescent="0.25">
      <c r="B25" s="49" t="s">
        <v>29</v>
      </c>
      <c r="C25" s="49"/>
      <c r="D25" s="49"/>
      <c r="E25" s="52" t="s">
        <v>10</v>
      </c>
      <c r="F25" s="52" t="s">
        <v>10</v>
      </c>
      <c r="G25" s="52" t="s">
        <v>10</v>
      </c>
      <c r="H25" s="52" t="s">
        <v>37</v>
      </c>
      <c r="I25" s="52" t="s">
        <v>10</v>
      </c>
      <c r="J25" s="52" t="s">
        <v>10</v>
      </c>
      <c r="K25" s="52" t="s">
        <v>37</v>
      </c>
      <c r="L25" s="52" t="s">
        <v>10</v>
      </c>
      <c r="M25" s="52" t="s">
        <v>10</v>
      </c>
      <c r="N25" s="52" t="s">
        <v>10</v>
      </c>
      <c r="O25" s="52" t="s">
        <v>37</v>
      </c>
      <c r="P25" s="52"/>
    </row>
    <row r="26" spans="2:16" s="130" customFormat="1" ht="11.45" customHeight="1" x14ac:dyDescent="0.25">
      <c r="B26" s="44" t="s">
        <v>78</v>
      </c>
      <c r="C26" s="44"/>
      <c r="D26" s="44"/>
      <c r="E26" s="41" t="s">
        <v>37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10</v>
      </c>
      <c r="P26" s="41"/>
    </row>
    <row r="27" spans="2:16" s="130" customFormat="1" ht="11.45" customHeight="1" x14ac:dyDescent="0.25">
      <c r="B27" s="49" t="s">
        <v>79</v>
      </c>
      <c r="C27" s="49"/>
      <c r="D27" s="49"/>
      <c r="E27" s="52" t="s">
        <v>10</v>
      </c>
      <c r="F27" s="52" t="s">
        <v>10</v>
      </c>
      <c r="G27" s="52" t="s">
        <v>10</v>
      </c>
      <c r="H27" s="52" t="s">
        <v>10</v>
      </c>
      <c r="I27" s="52" t="s">
        <v>10</v>
      </c>
      <c r="J27" s="52" t="s">
        <v>10</v>
      </c>
      <c r="K27" s="52" t="s">
        <v>10</v>
      </c>
      <c r="L27" s="52" t="s">
        <v>10</v>
      </c>
      <c r="M27" s="52" t="s">
        <v>10</v>
      </c>
      <c r="N27" s="52" t="s">
        <v>10</v>
      </c>
      <c r="O27" s="52" t="s">
        <v>10</v>
      </c>
      <c r="P27" s="52"/>
    </row>
    <row r="28" spans="2:16" s="130" customFormat="1" ht="11.45" customHeight="1" x14ac:dyDescent="0.25">
      <c r="B28" s="44" t="s">
        <v>32</v>
      </c>
      <c r="C28" s="44"/>
      <c r="D28" s="44"/>
      <c r="E28" s="41" t="s">
        <v>10</v>
      </c>
      <c r="F28" s="41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  <c r="K28" s="41" t="s">
        <v>10</v>
      </c>
      <c r="L28" s="41" t="s">
        <v>10</v>
      </c>
      <c r="M28" s="41" t="s">
        <v>10</v>
      </c>
      <c r="N28" s="41" t="s">
        <v>10</v>
      </c>
      <c r="O28" s="41" t="s">
        <v>10</v>
      </c>
      <c r="P28" s="41"/>
    </row>
    <row r="29" spans="2:16" s="130" customFormat="1" ht="11.45" customHeight="1" x14ac:dyDescent="0.25">
      <c r="B29" s="49" t="s">
        <v>80</v>
      </c>
      <c r="C29" s="49"/>
      <c r="D29" s="49"/>
      <c r="E29" s="52" t="s">
        <v>10</v>
      </c>
      <c r="F29" s="52" t="s">
        <v>10</v>
      </c>
      <c r="G29" s="52" t="s">
        <v>10</v>
      </c>
      <c r="H29" s="52" t="s">
        <v>10</v>
      </c>
      <c r="I29" s="52" t="s">
        <v>10</v>
      </c>
      <c r="J29" s="52" t="s">
        <v>10</v>
      </c>
      <c r="K29" s="52" t="s">
        <v>10</v>
      </c>
      <c r="L29" s="52" t="s">
        <v>10</v>
      </c>
      <c r="M29" s="52" t="s">
        <v>10</v>
      </c>
      <c r="N29" s="52" t="s">
        <v>10</v>
      </c>
      <c r="O29" s="52" t="s">
        <v>10</v>
      </c>
      <c r="P29" s="52"/>
    </row>
    <row r="30" spans="2:16" s="135" customFormat="1" ht="11.45" customHeight="1" x14ac:dyDescent="0.25">
      <c r="B30" s="134" t="s">
        <v>81</v>
      </c>
      <c r="C30" s="134"/>
      <c r="D30" s="134"/>
      <c r="E30" s="37"/>
      <c r="F30" s="37"/>
      <c r="G30" s="37"/>
      <c r="H30" s="37"/>
      <c r="I30" s="37"/>
      <c r="J30" s="37"/>
      <c r="K30" s="41" t="s">
        <v>10</v>
      </c>
      <c r="L30" s="37"/>
      <c r="M30" s="37"/>
      <c r="N30" s="37"/>
      <c r="O30" s="41" t="s">
        <v>10</v>
      </c>
      <c r="P30" s="37"/>
    </row>
    <row r="31" spans="2:16" s="130" customFormat="1" ht="11.45" customHeight="1" x14ac:dyDescent="0.25">
      <c r="B31" s="49" t="s">
        <v>82</v>
      </c>
      <c r="C31" s="49"/>
      <c r="D31" s="49"/>
      <c r="E31" s="52"/>
      <c r="F31" s="52" t="s">
        <v>10</v>
      </c>
      <c r="G31" s="52" t="s">
        <v>10</v>
      </c>
      <c r="H31" s="52" t="s">
        <v>10</v>
      </c>
      <c r="I31" s="52" t="s">
        <v>10</v>
      </c>
      <c r="J31" s="52" t="s">
        <v>10</v>
      </c>
      <c r="K31" s="52" t="s">
        <v>10</v>
      </c>
      <c r="L31" s="52" t="s">
        <v>10</v>
      </c>
      <c r="M31" s="52" t="s">
        <v>10</v>
      </c>
      <c r="N31" s="52" t="s">
        <v>10</v>
      </c>
      <c r="O31" s="52" t="s">
        <v>10</v>
      </c>
      <c r="P31" s="52"/>
    </row>
    <row r="32" spans="2:16" s="130" customFormat="1" ht="11.45" customHeight="1" x14ac:dyDescent="0.25">
      <c r="B32" s="44" t="s">
        <v>83</v>
      </c>
      <c r="C32" s="44"/>
      <c r="D32" s="44"/>
      <c r="E32" s="41" t="s">
        <v>37</v>
      </c>
      <c r="F32" s="41" t="s">
        <v>10</v>
      </c>
      <c r="G32" s="41" t="s">
        <v>10</v>
      </c>
      <c r="H32" s="41" t="s">
        <v>10</v>
      </c>
      <c r="I32" s="41" t="s">
        <v>10</v>
      </c>
      <c r="J32" s="41" t="s">
        <v>10</v>
      </c>
      <c r="K32" s="41" t="s">
        <v>10</v>
      </c>
      <c r="L32" s="41" t="s">
        <v>10</v>
      </c>
      <c r="M32" s="41" t="s">
        <v>10</v>
      </c>
      <c r="N32" s="41" t="s">
        <v>10</v>
      </c>
      <c r="O32" s="41" t="s">
        <v>10</v>
      </c>
      <c r="P32" s="41"/>
    </row>
    <row r="33" spans="1:16" s="1" customFormat="1" ht="11.45" customHeight="1" x14ac:dyDescent="0.25">
      <c r="B33" s="53" t="s">
        <v>35</v>
      </c>
      <c r="C33" s="53"/>
      <c r="D33" s="55"/>
      <c r="E33" s="52" t="s">
        <v>10</v>
      </c>
      <c r="F33" s="52"/>
      <c r="G33" s="52" t="s">
        <v>37</v>
      </c>
      <c r="H33" s="52"/>
      <c r="I33" s="52" t="s">
        <v>37</v>
      </c>
      <c r="J33" s="52"/>
      <c r="K33" s="52" t="s">
        <v>37</v>
      </c>
      <c r="L33" s="52"/>
      <c r="M33" s="52" t="s">
        <v>37</v>
      </c>
      <c r="N33" s="52"/>
      <c r="O33" s="52" t="s">
        <v>37</v>
      </c>
      <c r="P33" s="52"/>
    </row>
    <row r="34" spans="1:16" s="130" customFormat="1" ht="11.45" customHeight="1" x14ac:dyDescent="0.25">
      <c r="B34" s="38" t="s">
        <v>84</v>
      </c>
      <c r="C34" s="38"/>
      <c r="D34" s="38"/>
      <c r="E34" s="41" t="s">
        <v>37</v>
      </c>
      <c r="F34" s="41" t="s">
        <v>10</v>
      </c>
      <c r="G34" s="41" t="s">
        <v>10</v>
      </c>
      <c r="H34" s="41" t="s">
        <v>10</v>
      </c>
      <c r="I34" s="56" t="s">
        <v>15</v>
      </c>
      <c r="J34" s="37" t="s">
        <v>10</v>
      </c>
      <c r="K34" s="56" t="s">
        <v>15</v>
      </c>
      <c r="L34" s="56" t="s">
        <v>15</v>
      </c>
      <c r="M34" s="37" t="s">
        <v>10</v>
      </c>
      <c r="N34" s="56" t="s">
        <v>15</v>
      </c>
      <c r="O34" s="56" t="s">
        <v>15</v>
      </c>
      <c r="P34" s="37"/>
    </row>
    <row r="35" spans="1:16" s="135" customFormat="1" ht="11.45" customHeight="1" thickBot="1" x14ac:dyDescent="0.3">
      <c r="B35" s="136" t="s">
        <v>39</v>
      </c>
      <c r="C35" s="137">
        <v>1300</v>
      </c>
      <c r="D35" s="138"/>
      <c r="E35" s="139">
        <v>1.5999999999999999</v>
      </c>
      <c r="F35" s="139">
        <v>2.5</v>
      </c>
      <c r="G35" s="139">
        <v>3.5</v>
      </c>
      <c r="H35" s="139">
        <v>2.5</v>
      </c>
      <c r="I35" s="139">
        <v>4.5</v>
      </c>
      <c r="J35" s="139">
        <v>2.5</v>
      </c>
      <c r="K35" s="139">
        <v>5</v>
      </c>
      <c r="L35" s="139">
        <v>2.5</v>
      </c>
      <c r="M35" s="139">
        <v>4.5</v>
      </c>
      <c r="N35" s="139">
        <v>2.5</v>
      </c>
      <c r="O35" s="139">
        <v>5</v>
      </c>
      <c r="P35" s="139"/>
    </row>
    <row r="36" spans="1:16" s="130" customFormat="1" ht="11.45" customHeight="1" x14ac:dyDescent="0.25">
      <c r="B36" s="140" t="s">
        <v>85</v>
      </c>
      <c r="C36" s="140"/>
      <c r="D36" s="140"/>
      <c r="E36" s="65">
        <f>ROUNDUP(((E35*$C$35)),0)</f>
        <v>2080</v>
      </c>
      <c r="F36" s="65">
        <f t="shared" ref="F36:M36" si="0">ROUNDUP(((F35*$C$35)),0)</f>
        <v>3250</v>
      </c>
      <c r="G36" s="65">
        <f t="shared" si="0"/>
        <v>4550</v>
      </c>
      <c r="H36" s="65">
        <f t="shared" si="0"/>
        <v>3250</v>
      </c>
      <c r="I36" s="65">
        <f t="shared" si="0"/>
        <v>5850</v>
      </c>
      <c r="J36" s="65">
        <f t="shared" si="0"/>
        <v>3250</v>
      </c>
      <c r="K36" s="65">
        <f t="shared" si="0"/>
        <v>6500</v>
      </c>
      <c r="L36" s="65">
        <f t="shared" si="0"/>
        <v>3250</v>
      </c>
      <c r="M36" s="65">
        <f t="shared" si="0"/>
        <v>5850</v>
      </c>
      <c r="N36" s="65">
        <f t="shared" ref="N36:O36" si="1">ROUNDUP(((N35*$C$35)),0)</f>
        <v>3250</v>
      </c>
      <c r="O36" s="65">
        <f t="shared" si="1"/>
        <v>6500</v>
      </c>
      <c r="P36" s="65"/>
    </row>
    <row r="37" spans="1:16" ht="11.25" x14ac:dyDescent="0.25">
      <c r="B37" s="179" t="s">
        <v>42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80"/>
      <c r="O37" s="80"/>
      <c r="P37" s="80"/>
    </row>
    <row r="38" spans="1:16" s="141" customFormat="1" ht="12" customHeight="1" x14ac:dyDescent="0.25">
      <c r="B38" s="142" t="s">
        <v>98</v>
      </c>
      <c r="C38" s="143">
        <v>350</v>
      </c>
      <c r="D38" s="144">
        <v>4.4000000000000004</v>
      </c>
      <c r="E38" s="145">
        <f t="shared" ref="E38:O41" si="2">$C38*$D38</f>
        <v>1540.0000000000002</v>
      </c>
      <c r="F38" s="145">
        <f t="shared" si="2"/>
        <v>1540.0000000000002</v>
      </c>
      <c r="G38" s="145">
        <f t="shared" si="2"/>
        <v>1540.0000000000002</v>
      </c>
      <c r="H38" s="145">
        <f t="shared" si="2"/>
        <v>1540.0000000000002</v>
      </c>
      <c r="I38" s="145">
        <f t="shared" si="2"/>
        <v>1540.0000000000002</v>
      </c>
      <c r="J38" s="145">
        <f t="shared" si="2"/>
        <v>1540.0000000000002</v>
      </c>
      <c r="K38" s="145">
        <f t="shared" si="2"/>
        <v>1540.0000000000002</v>
      </c>
      <c r="L38" s="145">
        <f t="shared" si="2"/>
        <v>1540.0000000000002</v>
      </c>
      <c r="M38" s="145">
        <f t="shared" si="2"/>
        <v>1540.0000000000002</v>
      </c>
      <c r="N38" s="145">
        <f t="shared" si="2"/>
        <v>1540.0000000000002</v>
      </c>
      <c r="O38" s="145">
        <f t="shared" si="2"/>
        <v>1540.0000000000002</v>
      </c>
      <c r="P38" s="145"/>
    </row>
    <row r="39" spans="1:16" x14ac:dyDescent="0.25">
      <c r="B39" s="146" t="s">
        <v>86</v>
      </c>
      <c r="C39" s="76">
        <f>'[1]Цены на расходники'!$B$8</f>
        <v>1044.68</v>
      </c>
      <c r="D39" s="147">
        <v>2</v>
      </c>
      <c r="E39" s="78"/>
      <c r="F39" s="78"/>
      <c r="G39" s="78"/>
      <c r="H39" s="78"/>
      <c r="I39" s="78">
        <f t="shared" si="2"/>
        <v>2089.36</v>
      </c>
      <c r="J39" s="78"/>
      <c r="K39" s="78">
        <f>$C39*$D39</f>
        <v>2089.36</v>
      </c>
      <c r="L39" s="78"/>
      <c r="M39" s="78">
        <f t="shared" si="2"/>
        <v>2089.36</v>
      </c>
      <c r="N39" s="78"/>
      <c r="O39" s="78">
        <f>$C39*$D39</f>
        <v>2089.36</v>
      </c>
      <c r="P39" s="78"/>
    </row>
    <row r="40" spans="1:16" x14ac:dyDescent="0.25">
      <c r="B40" s="146" t="s">
        <v>87</v>
      </c>
      <c r="C40" s="76">
        <f>'[1]Цены на расходники'!$B$8</f>
        <v>1044.68</v>
      </c>
      <c r="D40" s="147">
        <v>0.4</v>
      </c>
      <c r="E40" s="78"/>
      <c r="F40" s="78"/>
      <c r="G40" s="78"/>
      <c r="H40" s="78"/>
      <c r="I40" s="148">
        <f t="shared" si="2"/>
        <v>417.87200000000007</v>
      </c>
      <c r="J40" s="78"/>
      <c r="K40" s="78"/>
      <c r="L40" s="78"/>
      <c r="M40" s="78">
        <f t="shared" si="2"/>
        <v>417.87200000000007</v>
      </c>
      <c r="N40" s="78"/>
      <c r="O40" s="78"/>
      <c r="P40" s="78"/>
    </row>
    <row r="41" spans="1:16" x14ac:dyDescent="0.25">
      <c r="B41" s="146" t="s">
        <v>88</v>
      </c>
      <c r="C41" s="76">
        <v>950</v>
      </c>
      <c r="D41" s="147">
        <v>0.6</v>
      </c>
      <c r="E41" s="78"/>
      <c r="F41" s="78"/>
      <c r="G41" s="78"/>
      <c r="H41" s="78"/>
      <c r="I41" s="78">
        <f>$C41*$D41</f>
        <v>570</v>
      </c>
      <c r="J41" s="78"/>
      <c r="K41" s="78"/>
      <c r="L41" s="78"/>
      <c r="M41" s="78">
        <f t="shared" si="2"/>
        <v>570</v>
      </c>
      <c r="N41" s="78"/>
      <c r="O41" s="78"/>
      <c r="P41" s="78"/>
    </row>
    <row r="42" spans="1:16" x14ac:dyDescent="0.25">
      <c r="A42" s="80" t="s">
        <v>44</v>
      </c>
      <c r="B42" s="146" t="s">
        <v>45</v>
      </c>
      <c r="C42" s="76">
        <v>230</v>
      </c>
      <c r="D42" s="79">
        <v>1</v>
      </c>
      <c r="E42" s="78"/>
      <c r="F42" s="78">
        <f t="shared" ref="F42:O43" si="3">$C42*$D42</f>
        <v>230</v>
      </c>
      <c r="G42" s="78">
        <f t="shared" si="3"/>
        <v>230</v>
      </c>
      <c r="H42" s="78">
        <f t="shared" si="3"/>
        <v>230</v>
      </c>
      <c r="I42" s="78">
        <f t="shared" si="3"/>
        <v>230</v>
      </c>
      <c r="J42" s="78">
        <f t="shared" si="3"/>
        <v>230</v>
      </c>
      <c r="K42" s="78">
        <f t="shared" si="3"/>
        <v>230</v>
      </c>
      <c r="L42" s="78">
        <f t="shared" si="3"/>
        <v>230</v>
      </c>
      <c r="M42" s="78">
        <f t="shared" si="3"/>
        <v>230</v>
      </c>
      <c r="N42" s="78">
        <f t="shared" si="3"/>
        <v>230</v>
      </c>
      <c r="O42" s="78">
        <f t="shared" si="3"/>
        <v>230</v>
      </c>
      <c r="P42" s="78"/>
    </row>
    <row r="43" spans="1:16" x14ac:dyDescent="0.25">
      <c r="B43" s="146" t="s">
        <v>46</v>
      </c>
      <c r="C43" s="76">
        <v>80</v>
      </c>
      <c r="D43" s="79">
        <v>1</v>
      </c>
      <c r="E43" s="78"/>
      <c r="F43" s="78">
        <f t="shared" si="3"/>
        <v>80</v>
      </c>
      <c r="G43" s="78">
        <f t="shared" si="3"/>
        <v>80</v>
      </c>
      <c r="H43" s="78">
        <f t="shared" si="3"/>
        <v>80</v>
      </c>
      <c r="I43" s="78">
        <f t="shared" si="3"/>
        <v>80</v>
      </c>
      <c r="J43" s="78">
        <f t="shared" si="3"/>
        <v>80</v>
      </c>
      <c r="K43" s="78">
        <f t="shared" si="3"/>
        <v>80</v>
      </c>
      <c r="L43" s="78">
        <f t="shared" si="3"/>
        <v>80</v>
      </c>
      <c r="M43" s="78">
        <f t="shared" si="3"/>
        <v>80</v>
      </c>
      <c r="N43" s="78">
        <f t="shared" si="3"/>
        <v>80</v>
      </c>
      <c r="O43" s="78">
        <f t="shared" si="3"/>
        <v>80</v>
      </c>
      <c r="P43" s="78"/>
    </row>
    <row r="44" spans="1:16" x14ac:dyDescent="0.25">
      <c r="A44" s="80" t="s">
        <v>89</v>
      </c>
      <c r="B44" s="146" t="s">
        <v>48</v>
      </c>
      <c r="C44" s="76">
        <v>330</v>
      </c>
      <c r="D44" s="79">
        <v>1</v>
      </c>
      <c r="E44" s="78"/>
      <c r="F44" s="78"/>
      <c r="G44" s="78">
        <f>$C44*$D44</f>
        <v>330</v>
      </c>
      <c r="H44" s="78"/>
      <c r="I44" s="78">
        <f>$C44*$D44</f>
        <v>330</v>
      </c>
      <c r="J44" s="78"/>
      <c r="K44" s="78">
        <f>$C44*$D44</f>
        <v>330</v>
      </c>
      <c r="L44" s="78"/>
      <c r="M44" s="78">
        <f>$C44*$D44</f>
        <v>330</v>
      </c>
      <c r="N44" s="78"/>
      <c r="O44" s="78">
        <f>$C44*$D44</f>
        <v>330</v>
      </c>
      <c r="P44" s="78"/>
    </row>
    <row r="45" spans="1:16" ht="11.25" x14ac:dyDescent="0.25">
      <c r="A45" s="80" t="s">
        <v>90</v>
      </c>
      <c r="B45" s="146" t="s">
        <v>91</v>
      </c>
      <c r="C45" s="76">
        <v>480</v>
      </c>
      <c r="D45" s="79">
        <v>1</v>
      </c>
      <c r="E45" s="149"/>
      <c r="F45" s="149"/>
      <c r="G45" s="149">
        <f t="shared" ref="G45" si="4">$C45*$D45</f>
        <v>480</v>
      </c>
      <c r="H45" s="149"/>
      <c r="I45" s="149">
        <f t="shared" ref="I45:O45" si="5">$C45*$D45</f>
        <v>480</v>
      </c>
      <c r="J45" s="149"/>
      <c r="K45" s="149">
        <f t="shared" si="5"/>
        <v>480</v>
      </c>
      <c r="L45" s="149"/>
      <c r="M45" s="149">
        <f t="shared" si="5"/>
        <v>480</v>
      </c>
      <c r="N45" s="149"/>
      <c r="O45" s="149">
        <f t="shared" si="5"/>
        <v>480</v>
      </c>
      <c r="P45" s="149"/>
    </row>
    <row r="46" spans="1:16" x14ac:dyDescent="0.25">
      <c r="A46" s="80" t="s">
        <v>50</v>
      </c>
      <c r="B46" s="146" t="s">
        <v>92</v>
      </c>
      <c r="C46" s="76">
        <v>630</v>
      </c>
      <c r="D46" s="79">
        <v>4</v>
      </c>
      <c r="E46" s="78"/>
      <c r="F46" s="78"/>
      <c r="G46" s="78">
        <f>$C46*$D46</f>
        <v>2520</v>
      </c>
      <c r="H46" s="78"/>
      <c r="I46" s="78">
        <f>$C46*$D46</f>
        <v>2520</v>
      </c>
      <c r="J46" s="78"/>
      <c r="K46" s="78">
        <f>$C46*$D46</f>
        <v>2520</v>
      </c>
      <c r="L46" s="78"/>
      <c r="M46" s="78">
        <f>$C46*$D46</f>
        <v>2520</v>
      </c>
      <c r="N46" s="78"/>
      <c r="O46" s="78">
        <f>$C46*$D46</f>
        <v>2520</v>
      </c>
      <c r="P46" s="78"/>
    </row>
    <row r="47" spans="1:16" x14ac:dyDescent="0.25">
      <c r="B47" s="146" t="s">
        <v>52</v>
      </c>
      <c r="C47" s="76">
        <v>350</v>
      </c>
      <c r="D47" s="79">
        <v>2.8</v>
      </c>
      <c r="E47" s="78"/>
      <c r="F47" s="78"/>
      <c r="G47" s="78"/>
      <c r="H47" s="78"/>
      <c r="I47" s="78"/>
      <c r="J47" s="78"/>
      <c r="K47" s="78">
        <f t="shared" ref="K47:K51" si="6">$C47*$D47</f>
        <v>979.99999999999989</v>
      </c>
      <c r="L47" s="78"/>
      <c r="M47" s="78"/>
      <c r="N47" s="78"/>
      <c r="O47" s="78">
        <f t="shared" ref="O47:O51" si="7">$C47*$D47</f>
        <v>979.99999999999989</v>
      </c>
      <c r="P47" s="78"/>
    </row>
    <row r="48" spans="1:16" x14ac:dyDescent="0.25">
      <c r="B48" s="146" t="s">
        <v>93</v>
      </c>
      <c r="C48" s="76">
        <v>1000</v>
      </c>
      <c r="D48" s="79">
        <v>0.5</v>
      </c>
      <c r="E48" s="78"/>
      <c r="F48" s="78"/>
      <c r="G48" s="78">
        <f>$C48*$D48</f>
        <v>500</v>
      </c>
      <c r="H48" s="78"/>
      <c r="I48" s="78">
        <f>$C48*$D48</f>
        <v>500</v>
      </c>
      <c r="J48" s="78"/>
      <c r="K48" s="78">
        <f t="shared" si="6"/>
        <v>500</v>
      </c>
      <c r="L48" s="78"/>
      <c r="M48" s="78">
        <f>$C48*$D48</f>
        <v>500</v>
      </c>
      <c r="N48" s="78"/>
      <c r="O48" s="78">
        <f t="shared" si="7"/>
        <v>500</v>
      </c>
      <c r="P48" s="78"/>
    </row>
    <row r="49" spans="1:16" x14ac:dyDescent="0.25">
      <c r="B49" s="150"/>
      <c r="C49" s="77"/>
      <c r="D49" s="150"/>
      <c r="E49" s="151"/>
      <c r="F49" s="151"/>
      <c r="G49" s="151"/>
      <c r="H49" s="78"/>
      <c r="I49" s="151"/>
      <c r="J49" s="151"/>
      <c r="K49" s="78">
        <f t="shared" si="6"/>
        <v>0</v>
      </c>
      <c r="L49" s="151"/>
      <c r="M49" s="151"/>
      <c r="N49" s="151"/>
      <c r="O49" s="78">
        <f t="shared" si="7"/>
        <v>0</v>
      </c>
      <c r="P49" s="151"/>
    </row>
    <row r="50" spans="1:16" x14ac:dyDescent="0.25">
      <c r="B50" s="146" t="s">
        <v>55</v>
      </c>
      <c r="C50" s="76">
        <v>7740</v>
      </c>
      <c r="D50" s="150">
        <v>1</v>
      </c>
      <c r="E50" s="151"/>
      <c r="F50" s="151"/>
      <c r="G50" s="151"/>
      <c r="H50" s="78"/>
      <c r="I50" s="151"/>
      <c r="J50" s="151"/>
      <c r="K50" s="78"/>
      <c r="L50" s="151"/>
      <c r="M50" s="151"/>
      <c r="N50" s="151"/>
      <c r="O50" s="78"/>
      <c r="P50" s="151"/>
    </row>
    <row r="51" spans="1:16" x14ac:dyDescent="0.25">
      <c r="A51" s="80" t="s">
        <v>94</v>
      </c>
      <c r="B51" s="146" t="s">
        <v>55</v>
      </c>
      <c r="C51" s="76">
        <v>0</v>
      </c>
      <c r="D51" s="79">
        <v>0</v>
      </c>
      <c r="E51" s="78"/>
      <c r="F51" s="78"/>
      <c r="G51" s="78"/>
      <c r="H51" s="78">
        <f>$C51*$D51</f>
        <v>0</v>
      </c>
      <c r="I51" s="78"/>
      <c r="J51" s="78"/>
      <c r="K51" s="78">
        <f t="shared" si="6"/>
        <v>0</v>
      </c>
      <c r="L51" s="78"/>
      <c r="M51" s="78"/>
      <c r="N51" s="78"/>
      <c r="O51" s="78">
        <f t="shared" si="7"/>
        <v>0</v>
      </c>
      <c r="P51" s="78"/>
    </row>
    <row r="52" spans="1:16" s="1" customFormat="1" x14ac:dyDescent="0.25">
      <c r="B52" s="75" t="s">
        <v>58</v>
      </c>
      <c r="C52" s="76">
        <f>'[1]Цены на расходники'!$B$21</f>
        <v>400</v>
      </c>
      <c r="D52" s="79">
        <v>1</v>
      </c>
      <c r="E52" s="78">
        <f t="shared" ref="E52:O52" si="8">$C52*$D52</f>
        <v>400</v>
      </c>
      <c r="F52" s="78">
        <f t="shared" si="8"/>
        <v>400</v>
      </c>
      <c r="G52" s="78">
        <f t="shared" si="8"/>
        <v>400</v>
      </c>
      <c r="H52" s="78">
        <f t="shared" si="8"/>
        <v>400</v>
      </c>
      <c r="I52" s="78">
        <f t="shared" si="8"/>
        <v>400</v>
      </c>
      <c r="J52" s="78">
        <f t="shared" si="8"/>
        <v>400</v>
      </c>
      <c r="K52" s="78">
        <f t="shared" si="8"/>
        <v>400</v>
      </c>
      <c r="L52" s="78">
        <f t="shared" si="8"/>
        <v>400</v>
      </c>
      <c r="M52" s="78">
        <f t="shared" si="8"/>
        <v>400</v>
      </c>
      <c r="N52" s="78">
        <f t="shared" si="8"/>
        <v>400</v>
      </c>
      <c r="O52" s="78">
        <f t="shared" si="8"/>
        <v>400</v>
      </c>
      <c r="P52" s="78"/>
    </row>
    <row r="53" spans="1:16" s="87" customFormat="1" ht="15.75" customHeight="1" x14ac:dyDescent="0.25">
      <c r="B53" s="164" t="s">
        <v>107</v>
      </c>
      <c r="C53" s="165"/>
      <c r="D53" s="166"/>
      <c r="E53" s="88">
        <f t="shared" ref="E53:M53" si="9">SUM(E38:E52)</f>
        <v>1940.0000000000002</v>
      </c>
      <c r="F53" s="88">
        <f t="shared" si="9"/>
        <v>2250</v>
      </c>
      <c r="G53" s="88">
        <f t="shared" si="9"/>
        <v>6080</v>
      </c>
      <c r="H53" s="88">
        <f t="shared" si="9"/>
        <v>2250</v>
      </c>
      <c r="I53" s="88">
        <f t="shared" si="9"/>
        <v>9157.232</v>
      </c>
      <c r="J53" s="88">
        <f t="shared" si="9"/>
        <v>2250</v>
      </c>
      <c r="K53" s="88">
        <f t="shared" si="9"/>
        <v>9149.36</v>
      </c>
      <c r="L53" s="88">
        <f t="shared" si="9"/>
        <v>2250</v>
      </c>
      <c r="M53" s="88">
        <f t="shared" si="9"/>
        <v>9157.232</v>
      </c>
      <c r="N53" s="88">
        <f t="shared" ref="N53:O53" si="10">SUM(N38:N52)</f>
        <v>2250</v>
      </c>
      <c r="O53" s="88">
        <f t="shared" si="10"/>
        <v>9149.36</v>
      </c>
      <c r="P53" s="88"/>
    </row>
    <row r="54" spans="1:16" s="89" customFormat="1" ht="15" customHeight="1" x14ac:dyDescent="0.25">
      <c r="B54" s="167" t="s">
        <v>106</v>
      </c>
      <c r="C54" s="168"/>
      <c r="D54" s="169"/>
      <c r="E54" s="90">
        <f t="shared" ref="E54:M54" si="11">E53+E36</f>
        <v>4020</v>
      </c>
      <c r="F54" s="90">
        <f t="shared" si="11"/>
        <v>5500</v>
      </c>
      <c r="G54" s="90">
        <f t="shared" si="11"/>
        <v>10630</v>
      </c>
      <c r="H54" s="90">
        <f t="shared" si="11"/>
        <v>5500</v>
      </c>
      <c r="I54" s="90">
        <f t="shared" si="11"/>
        <v>15007.232</v>
      </c>
      <c r="J54" s="90">
        <f t="shared" si="11"/>
        <v>5500</v>
      </c>
      <c r="K54" s="90">
        <f t="shared" si="11"/>
        <v>15649.36</v>
      </c>
      <c r="L54" s="90">
        <f t="shared" si="11"/>
        <v>5500</v>
      </c>
      <c r="M54" s="90">
        <f t="shared" si="11"/>
        <v>15007.232</v>
      </c>
      <c r="N54" s="90">
        <f t="shared" ref="N54:O54" si="12">N53+N36</f>
        <v>5500</v>
      </c>
      <c r="O54" s="90">
        <f t="shared" si="12"/>
        <v>15649.36</v>
      </c>
      <c r="P54" s="90"/>
    </row>
    <row r="55" spans="1:16" s="110" customFormat="1" ht="15.75" customHeight="1" x14ac:dyDescent="0.25"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3"/>
    </row>
    <row r="56" spans="1:16" s="111" customFormat="1" ht="15.75" customHeight="1" x14ac:dyDescent="0.25">
      <c r="B56" s="112"/>
      <c r="C56" s="113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s="91" customFormat="1" ht="15.75" customHeight="1" x14ac:dyDescent="0.25">
      <c r="B57" s="116"/>
      <c r="C57" s="117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6" s="91" customFormat="1" ht="15.75" customHeight="1" x14ac:dyDescent="0.25">
      <c r="B58" s="120"/>
      <c r="C58" s="121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16" x14ac:dyDescent="0.25"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</row>
    <row r="60" spans="1:16" s="95" customFormat="1" ht="12.75" x14ac:dyDescent="0.25">
      <c r="B60" s="95" t="str">
        <f>'[1]Цены на расходники'!$A$56</f>
        <v xml:space="preserve">Внимание! 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s="95" customFormat="1" ht="12.75" x14ac:dyDescent="0.25">
      <c r="B61" s="95" t="str">
        <f>'[1]Цены на расходники'!$A$57</f>
        <v>Стоимости ТО на день обращения могут отличаться от приведенных в таблице в связи с возможным  изменением стоимости запасных частей.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</sheetData>
  <mergeCells count="10">
    <mergeCell ref="B37:M37"/>
    <mergeCell ref="B53:D53"/>
    <mergeCell ref="B54:D54"/>
    <mergeCell ref="B55:P55"/>
    <mergeCell ref="B1:B2"/>
    <mergeCell ref="H1:K1"/>
    <mergeCell ref="C2:E2"/>
    <mergeCell ref="B5:M5"/>
    <mergeCell ref="C15:M15"/>
    <mergeCell ref="B16:M16"/>
  </mergeCells>
  <hyperlinks>
    <hyperlink ref="C2" location="Автомобили!A1" display="#Автомобили"/>
  </hyperlink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G56" sqref="G56"/>
    </sheetView>
  </sheetViews>
  <sheetFormatPr defaultColWidth="44" defaultRowHeight="9.75" x14ac:dyDescent="0.25"/>
  <cols>
    <col min="1" max="1" width="3.28515625" style="80" customWidth="1"/>
    <col min="2" max="2" width="34.5703125" style="80" customWidth="1"/>
    <col min="3" max="3" width="4.140625" style="80" customWidth="1"/>
    <col min="4" max="4" width="4.28515625" style="80" customWidth="1"/>
    <col min="5" max="16" width="8.7109375" style="153" customWidth="1"/>
    <col min="17" max="19" width="11" style="80" customWidth="1"/>
    <col min="20" max="16384" width="44" style="80"/>
  </cols>
  <sheetData>
    <row r="1" spans="2:16" s="1" customFormat="1" x14ac:dyDescent="0.25">
      <c r="C1" s="124"/>
      <c r="D1" s="124"/>
      <c r="E1" s="4" t="s">
        <v>0</v>
      </c>
      <c r="F1" s="4" t="s">
        <v>0</v>
      </c>
      <c r="G1" s="4" t="s">
        <v>0</v>
      </c>
      <c r="H1" s="4" t="s">
        <v>0</v>
      </c>
      <c r="I1" s="5"/>
      <c r="J1" s="5"/>
      <c r="K1" s="5"/>
      <c r="L1" s="5"/>
      <c r="M1" s="5"/>
      <c r="N1" s="5"/>
      <c r="O1" s="5"/>
      <c r="P1" s="5"/>
    </row>
    <row r="2" spans="2:16" s="1" customFormat="1" ht="12.75" x14ac:dyDescent="0.25">
      <c r="B2" s="170" t="s">
        <v>2</v>
      </c>
      <c r="C2" s="6"/>
      <c r="D2" s="7"/>
      <c r="E2" s="8" t="s">
        <v>95</v>
      </c>
      <c r="F2" s="8"/>
      <c r="G2" s="8"/>
      <c r="H2" s="172" t="s">
        <v>4</v>
      </c>
      <c r="I2" s="172"/>
      <c r="J2" s="172"/>
      <c r="K2" s="172"/>
      <c r="L2" s="9"/>
      <c r="M2" s="5"/>
      <c r="N2" s="9"/>
      <c r="P2" s="9"/>
    </row>
    <row r="3" spans="2:16" s="1" customFormat="1" ht="11.25" customHeight="1" x14ac:dyDescent="0.25">
      <c r="B3" s="171"/>
      <c r="C3" s="173" t="s">
        <v>5</v>
      </c>
      <c r="D3" s="174"/>
      <c r="E3" s="174"/>
      <c r="F3" s="10"/>
      <c r="G3" s="10"/>
      <c r="H3"/>
      <c r="I3" s="11" t="str">
        <f>'[1]Цены на расходники'!F1</f>
        <v>(495) 737-47-27 м.Калужская</v>
      </c>
      <c r="J3" s="12"/>
      <c r="K3" s="10"/>
      <c r="L3" s="10"/>
      <c r="M3" s="10"/>
      <c r="N3" s="10"/>
      <c r="O3" s="10"/>
      <c r="P3" s="10"/>
    </row>
    <row r="4" spans="2:16" s="13" customFormat="1" ht="11.25" x14ac:dyDescent="0.25">
      <c r="B4" s="14" t="s">
        <v>6</v>
      </c>
      <c r="C4" s="15"/>
      <c r="D4" s="16"/>
      <c r="E4" s="17">
        <v>2</v>
      </c>
      <c r="F4" s="18">
        <v>15</v>
      </c>
      <c r="G4" s="18">
        <v>30</v>
      </c>
      <c r="H4" s="18">
        <v>45</v>
      </c>
      <c r="I4" s="18">
        <v>60</v>
      </c>
      <c r="J4" s="18">
        <v>75</v>
      </c>
      <c r="K4" s="18">
        <v>90</v>
      </c>
      <c r="L4" s="18">
        <v>105</v>
      </c>
      <c r="M4" s="18">
        <v>120</v>
      </c>
      <c r="N4" s="18">
        <v>135</v>
      </c>
      <c r="O4" s="18">
        <v>150</v>
      </c>
      <c r="P4" s="18">
        <v>165</v>
      </c>
    </row>
    <row r="5" spans="2:16" s="13" customFormat="1" ht="11.25" x14ac:dyDescent="0.25">
      <c r="B5" s="19" t="s">
        <v>7</v>
      </c>
      <c r="C5" s="20"/>
      <c r="D5" s="20"/>
      <c r="E5" s="21"/>
      <c r="F5" s="22">
        <v>12</v>
      </c>
      <c r="G5" s="22">
        <v>24</v>
      </c>
      <c r="H5" s="22">
        <v>36</v>
      </c>
      <c r="I5" s="22">
        <v>48</v>
      </c>
      <c r="J5" s="22">
        <v>60</v>
      </c>
      <c r="K5" s="22">
        <v>72</v>
      </c>
      <c r="L5" s="22">
        <v>84</v>
      </c>
      <c r="M5" s="22">
        <v>96</v>
      </c>
      <c r="N5" s="22">
        <v>108</v>
      </c>
      <c r="O5" s="22">
        <v>120</v>
      </c>
      <c r="P5" s="22">
        <v>132</v>
      </c>
    </row>
    <row r="6" spans="2:16" s="23" customFormat="1" ht="12" x14ac:dyDescent="0.25">
      <c r="B6" s="162" t="s">
        <v>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27"/>
      <c r="O6" s="27"/>
      <c r="P6" s="27"/>
    </row>
    <row r="7" spans="2:16" ht="11.25" customHeight="1" x14ac:dyDescent="0.25">
      <c r="B7" s="29" t="s">
        <v>9</v>
      </c>
      <c r="C7" s="30"/>
      <c r="D7" s="31"/>
      <c r="E7" s="32"/>
      <c r="F7" s="32" t="s">
        <v>10</v>
      </c>
      <c r="G7" s="32" t="s">
        <v>10</v>
      </c>
      <c r="H7" s="32" t="s">
        <v>10</v>
      </c>
      <c r="I7" s="32" t="s">
        <v>10</v>
      </c>
      <c r="J7" s="32" t="s">
        <v>10</v>
      </c>
      <c r="K7" s="32" t="s">
        <v>10</v>
      </c>
      <c r="L7" s="32" t="s">
        <v>10</v>
      </c>
      <c r="M7" s="32" t="s">
        <v>10</v>
      </c>
      <c r="N7" s="32" t="s">
        <v>10</v>
      </c>
      <c r="O7" s="32" t="s">
        <v>10</v>
      </c>
      <c r="P7" s="32" t="s">
        <v>10</v>
      </c>
    </row>
    <row r="8" spans="2:16" s="130" customFormat="1" ht="11.25" customHeight="1" x14ac:dyDescent="0.25">
      <c r="B8" s="125" t="s">
        <v>67</v>
      </c>
      <c r="C8" s="30"/>
      <c r="D8" s="31"/>
      <c r="E8" s="32"/>
      <c r="F8" s="32"/>
      <c r="G8" s="32"/>
      <c r="H8" s="32"/>
      <c r="I8" s="32" t="s">
        <v>10</v>
      </c>
      <c r="J8" s="32"/>
      <c r="K8" s="98"/>
      <c r="L8" s="32"/>
      <c r="M8" s="32" t="s">
        <v>10</v>
      </c>
      <c r="N8" s="32"/>
      <c r="O8" s="98"/>
      <c r="P8" s="32"/>
    </row>
    <row r="9" spans="2:16" s="130" customFormat="1" ht="11.25" customHeight="1" x14ac:dyDescent="0.25">
      <c r="B9" s="34" t="s">
        <v>12</v>
      </c>
      <c r="C9" s="35"/>
      <c r="D9" s="36"/>
      <c r="E9" s="37"/>
      <c r="F9" s="37"/>
      <c r="G9" s="37"/>
      <c r="H9" s="37"/>
      <c r="I9" s="37" t="s">
        <v>10</v>
      </c>
      <c r="J9" s="37"/>
      <c r="K9" s="37"/>
      <c r="L9" s="37"/>
      <c r="M9" s="37" t="s">
        <v>10</v>
      </c>
      <c r="N9" s="37"/>
      <c r="O9" s="37"/>
      <c r="P9" s="37"/>
    </row>
    <row r="10" spans="2:16" s="130" customFormat="1" ht="11.25" customHeight="1" x14ac:dyDescent="0.25">
      <c r="B10" s="29" t="s">
        <v>13</v>
      </c>
      <c r="C10" s="30"/>
      <c r="D10" s="31"/>
      <c r="E10" s="32"/>
      <c r="F10" s="32"/>
      <c r="G10" s="32"/>
      <c r="H10" s="32"/>
      <c r="I10" s="32" t="s">
        <v>10</v>
      </c>
      <c r="J10" s="32"/>
      <c r="K10" s="32"/>
      <c r="L10" s="32"/>
      <c r="M10" s="32" t="s">
        <v>10</v>
      </c>
      <c r="N10" s="32"/>
      <c r="O10" s="32"/>
      <c r="P10" s="32"/>
    </row>
    <row r="11" spans="2:16" s="130" customFormat="1" ht="11.45" customHeight="1" x14ac:dyDescent="0.25">
      <c r="B11" s="38" t="s">
        <v>14</v>
      </c>
      <c r="C11" s="39"/>
      <c r="D11" s="40"/>
      <c r="E11" s="41"/>
      <c r="F11" s="41"/>
      <c r="G11" s="41" t="s">
        <v>10</v>
      </c>
      <c r="H11" s="41"/>
      <c r="I11" s="41" t="s">
        <v>15</v>
      </c>
      <c r="J11" s="41"/>
      <c r="K11" s="41" t="s">
        <v>15</v>
      </c>
      <c r="L11" s="41"/>
      <c r="M11" s="41" t="s">
        <v>15</v>
      </c>
      <c r="N11" s="41"/>
      <c r="O11" s="41" t="s">
        <v>15</v>
      </c>
      <c r="P11" s="41"/>
    </row>
    <row r="12" spans="2:16" s="130" customFormat="1" ht="11.45" customHeight="1" x14ac:dyDescent="0.25">
      <c r="B12" s="29" t="s">
        <v>16</v>
      </c>
      <c r="C12" s="30"/>
      <c r="D12" s="31"/>
      <c r="E12" s="32"/>
      <c r="F12" s="32"/>
      <c r="G12" s="32" t="s">
        <v>10</v>
      </c>
      <c r="H12" s="32"/>
      <c r="I12" s="32" t="s">
        <v>10</v>
      </c>
      <c r="J12" s="32"/>
      <c r="K12" s="32" t="s">
        <v>10</v>
      </c>
      <c r="L12" s="32"/>
      <c r="M12" s="32" t="s">
        <v>10</v>
      </c>
      <c r="N12" s="32"/>
      <c r="O12" s="32" t="s">
        <v>10</v>
      </c>
      <c r="P12" s="32"/>
    </row>
    <row r="13" spans="2:16" s="130" customFormat="1" ht="11.45" customHeight="1" x14ac:dyDescent="0.25">
      <c r="B13" s="38" t="s">
        <v>17</v>
      </c>
      <c r="C13" s="39"/>
      <c r="D13" s="40"/>
      <c r="E13" s="41"/>
      <c r="F13" s="41"/>
      <c r="G13" s="41" t="s">
        <v>10</v>
      </c>
      <c r="H13" s="41"/>
      <c r="I13" s="41" t="s">
        <v>10</v>
      </c>
      <c r="J13" s="41"/>
      <c r="K13" s="41" t="s">
        <v>10</v>
      </c>
      <c r="L13" s="41"/>
      <c r="M13" s="41" t="s">
        <v>10</v>
      </c>
      <c r="N13" s="41"/>
      <c r="O13" s="41" t="s">
        <v>10</v>
      </c>
      <c r="P13" s="41"/>
    </row>
    <row r="14" spans="2:16" s="130" customFormat="1" ht="11.45" customHeight="1" x14ac:dyDescent="0.25">
      <c r="B14" s="29" t="s">
        <v>18</v>
      </c>
      <c r="C14" s="30"/>
      <c r="D14" s="31"/>
      <c r="E14" s="32"/>
      <c r="F14" s="32"/>
      <c r="G14" s="32" t="s">
        <v>10</v>
      </c>
      <c r="H14" s="32"/>
      <c r="I14" s="32" t="s">
        <v>10</v>
      </c>
      <c r="J14" s="32"/>
      <c r="K14" s="32" t="s">
        <v>10</v>
      </c>
      <c r="L14" s="32"/>
      <c r="M14" s="32" t="s">
        <v>10</v>
      </c>
      <c r="N14" s="32"/>
      <c r="O14" s="32" t="s">
        <v>10</v>
      </c>
      <c r="P14" s="32"/>
    </row>
    <row r="15" spans="2:16" s="130" customFormat="1" ht="11.45" customHeight="1" x14ac:dyDescent="0.25">
      <c r="B15" s="38" t="s">
        <v>19</v>
      </c>
      <c r="C15" s="39"/>
      <c r="D15" s="40"/>
      <c r="E15" s="41"/>
      <c r="F15" s="41"/>
      <c r="G15" s="41"/>
      <c r="H15" s="41"/>
      <c r="I15" s="41"/>
      <c r="J15" s="41"/>
      <c r="K15" s="41" t="s">
        <v>10</v>
      </c>
      <c r="L15" s="41"/>
      <c r="M15" s="41"/>
      <c r="N15" s="41"/>
      <c r="O15" s="41" t="s">
        <v>10</v>
      </c>
      <c r="P15" s="41"/>
    </row>
    <row r="16" spans="2:16" s="130" customFormat="1" ht="11.45" customHeight="1" x14ac:dyDescent="0.25">
      <c r="B16" s="29" t="s">
        <v>20</v>
      </c>
      <c r="C16" s="176" t="s">
        <v>21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N16" s="32"/>
      <c r="O16" s="32"/>
      <c r="P16" s="32"/>
    </row>
    <row r="17" spans="2:16" s="130" customFormat="1" ht="11.25" customHeight="1" x14ac:dyDescent="0.25">
      <c r="B17" s="179" t="s">
        <v>70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42"/>
    </row>
    <row r="18" spans="2:16" s="130" customFormat="1" ht="11.45" customHeight="1" x14ac:dyDescent="0.25">
      <c r="B18" s="44" t="s">
        <v>72</v>
      </c>
      <c r="C18" s="44"/>
      <c r="D18" s="44"/>
      <c r="E18" s="41" t="s">
        <v>10</v>
      </c>
      <c r="F18" s="41" t="s">
        <v>10</v>
      </c>
      <c r="G18" s="41" t="s">
        <v>10</v>
      </c>
      <c r="H18" s="41" t="s">
        <v>10</v>
      </c>
      <c r="I18" s="41" t="s">
        <v>10</v>
      </c>
      <c r="J18" s="41" t="s">
        <v>10</v>
      </c>
      <c r="K18" s="41" t="s">
        <v>10</v>
      </c>
      <c r="L18" s="41" t="s">
        <v>10</v>
      </c>
      <c r="M18" s="41" t="s">
        <v>10</v>
      </c>
      <c r="N18" s="41" t="s">
        <v>10</v>
      </c>
      <c r="O18" s="41" t="s">
        <v>10</v>
      </c>
      <c r="P18" s="41" t="s">
        <v>10</v>
      </c>
    </row>
    <row r="19" spans="2:16" s="130" customFormat="1" ht="11.45" customHeight="1" x14ac:dyDescent="0.25">
      <c r="B19" s="49" t="s">
        <v>18</v>
      </c>
      <c r="C19" s="49"/>
      <c r="D19" s="49"/>
      <c r="E19" s="52" t="s">
        <v>10</v>
      </c>
      <c r="F19" s="52" t="s">
        <v>10</v>
      </c>
      <c r="G19" s="52" t="s">
        <v>37</v>
      </c>
      <c r="H19" s="52" t="s">
        <v>10</v>
      </c>
      <c r="I19" s="52" t="s">
        <v>37</v>
      </c>
      <c r="J19" s="52" t="s">
        <v>10</v>
      </c>
      <c r="K19" s="52" t="s">
        <v>37</v>
      </c>
      <c r="L19" s="52" t="s">
        <v>10</v>
      </c>
      <c r="M19" s="52" t="s">
        <v>37</v>
      </c>
      <c r="N19" s="52" t="s">
        <v>10</v>
      </c>
      <c r="O19" s="52" t="s">
        <v>37</v>
      </c>
      <c r="P19" s="52" t="s">
        <v>10</v>
      </c>
    </row>
    <row r="20" spans="2:16" s="130" customFormat="1" ht="11.45" customHeight="1" x14ac:dyDescent="0.25">
      <c r="B20" s="44" t="s">
        <v>74</v>
      </c>
      <c r="C20" s="44"/>
      <c r="D20" s="44"/>
      <c r="E20" s="41" t="s">
        <v>10</v>
      </c>
      <c r="F20" s="41" t="s">
        <v>10</v>
      </c>
      <c r="G20" s="41" t="s">
        <v>10</v>
      </c>
      <c r="H20" s="41" t="s">
        <v>10</v>
      </c>
      <c r="I20" s="41" t="s">
        <v>10</v>
      </c>
      <c r="J20" s="41" t="s">
        <v>10</v>
      </c>
      <c r="K20" s="41" t="s">
        <v>10</v>
      </c>
      <c r="L20" s="41" t="s">
        <v>10</v>
      </c>
      <c r="M20" s="41" t="s">
        <v>10</v>
      </c>
      <c r="N20" s="41" t="s">
        <v>10</v>
      </c>
      <c r="O20" s="41" t="s">
        <v>10</v>
      </c>
      <c r="P20" s="41" t="s">
        <v>10</v>
      </c>
    </row>
    <row r="21" spans="2:16" s="130" customFormat="1" ht="11.45" customHeight="1" x14ac:dyDescent="0.25">
      <c r="B21" s="49" t="s">
        <v>75</v>
      </c>
      <c r="C21" s="133"/>
      <c r="D21" s="49"/>
      <c r="E21" s="52"/>
      <c r="F21" s="52" t="s">
        <v>10</v>
      </c>
      <c r="G21" s="52" t="s">
        <v>37</v>
      </c>
      <c r="H21" s="52" t="s">
        <v>10</v>
      </c>
      <c r="I21" s="52" t="s">
        <v>37</v>
      </c>
      <c r="J21" s="52" t="s">
        <v>10</v>
      </c>
      <c r="K21" s="52"/>
      <c r="L21" s="52" t="s">
        <v>10</v>
      </c>
      <c r="M21" s="52" t="s">
        <v>37</v>
      </c>
      <c r="N21" s="52" t="s">
        <v>10</v>
      </c>
      <c r="O21" s="52"/>
      <c r="P21" s="52" t="s">
        <v>10</v>
      </c>
    </row>
    <row r="22" spans="2:16" s="130" customFormat="1" ht="11.45" customHeight="1" x14ac:dyDescent="0.25">
      <c r="B22" s="44" t="s">
        <v>76</v>
      </c>
      <c r="C22" s="44"/>
      <c r="D22" s="44"/>
      <c r="E22" s="41" t="s">
        <v>10</v>
      </c>
      <c r="F22" s="41" t="s">
        <v>10</v>
      </c>
      <c r="G22" s="41" t="s">
        <v>10</v>
      </c>
      <c r="H22" s="41"/>
      <c r="I22" s="41" t="s">
        <v>10</v>
      </c>
      <c r="J22" s="41" t="s">
        <v>10</v>
      </c>
      <c r="K22" s="41"/>
      <c r="L22" s="41" t="s">
        <v>10</v>
      </c>
      <c r="M22" s="41" t="s">
        <v>10</v>
      </c>
      <c r="N22" s="41" t="s">
        <v>10</v>
      </c>
      <c r="O22" s="41"/>
      <c r="P22" s="41" t="s">
        <v>10</v>
      </c>
    </row>
    <row r="23" spans="2:16" s="130" customFormat="1" ht="11.45" customHeight="1" x14ac:dyDescent="0.25">
      <c r="B23" s="49" t="s">
        <v>77</v>
      </c>
      <c r="C23" s="49"/>
      <c r="D23" s="49"/>
      <c r="E23" s="52" t="s">
        <v>10</v>
      </c>
      <c r="F23" s="52" t="s">
        <v>10</v>
      </c>
      <c r="G23" s="52" t="s">
        <v>10</v>
      </c>
      <c r="H23" s="52" t="s">
        <v>10</v>
      </c>
      <c r="I23" s="52" t="s">
        <v>10</v>
      </c>
      <c r="J23" s="52" t="s">
        <v>10</v>
      </c>
      <c r="K23" s="52" t="s">
        <v>10</v>
      </c>
      <c r="L23" s="52" t="s">
        <v>10</v>
      </c>
      <c r="M23" s="52" t="s">
        <v>10</v>
      </c>
      <c r="N23" s="52" t="s">
        <v>10</v>
      </c>
      <c r="O23" s="52" t="s">
        <v>10</v>
      </c>
      <c r="P23" s="52" t="s">
        <v>10</v>
      </c>
    </row>
    <row r="24" spans="2:16" s="130" customFormat="1" ht="11.45" customHeight="1" x14ac:dyDescent="0.25">
      <c r="B24" s="44" t="s">
        <v>28</v>
      </c>
      <c r="C24" s="44"/>
      <c r="D24" s="44"/>
      <c r="E24" s="41" t="s">
        <v>37</v>
      </c>
      <c r="F24" s="41" t="s">
        <v>10</v>
      </c>
      <c r="G24" s="41" t="s">
        <v>10</v>
      </c>
      <c r="H24" s="41" t="s">
        <v>10</v>
      </c>
      <c r="I24" s="41" t="s">
        <v>10</v>
      </c>
      <c r="J24" s="41" t="s">
        <v>10</v>
      </c>
      <c r="K24" s="41" t="s">
        <v>10</v>
      </c>
      <c r="L24" s="41" t="s">
        <v>10</v>
      </c>
      <c r="M24" s="41" t="s">
        <v>10</v>
      </c>
      <c r="N24" s="41" t="s">
        <v>10</v>
      </c>
      <c r="O24" s="41" t="s">
        <v>10</v>
      </c>
      <c r="P24" s="41" t="s">
        <v>10</v>
      </c>
    </row>
    <row r="25" spans="2:16" s="130" customFormat="1" ht="11.45" customHeight="1" x14ac:dyDescent="0.25">
      <c r="B25" s="49" t="s">
        <v>29</v>
      </c>
      <c r="C25" s="49"/>
      <c r="D25" s="49"/>
      <c r="E25" s="52" t="s">
        <v>10</v>
      </c>
      <c r="F25" s="52" t="s">
        <v>10</v>
      </c>
      <c r="G25" s="52" t="s">
        <v>10</v>
      </c>
      <c r="H25" s="52" t="s">
        <v>37</v>
      </c>
      <c r="I25" s="52" t="s">
        <v>10</v>
      </c>
      <c r="J25" s="52" t="s">
        <v>10</v>
      </c>
      <c r="K25" s="52" t="s">
        <v>37</v>
      </c>
      <c r="L25" s="52" t="s">
        <v>10</v>
      </c>
      <c r="M25" s="52" t="s">
        <v>10</v>
      </c>
      <c r="N25" s="52" t="s">
        <v>10</v>
      </c>
      <c r="O25" s="52" t="s">
        <v>37</v>
      </c>
      <c r="P25" s="52" t="s">
        <v>10</v>
      </c>
    </row>
    <row r="26" spans="2:16" s="130" customFormat="1" ht="11.45" customHeight="1" x14ac:dyDescent="0.25">
      <c r="B26" s="44" t="s">
        <v>78</v>
      </c>
      <c r="C26" s="44"/>
      <c r="D26" s="44"/>
      <c r="E26" s="41" t="s">
        <v>37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10</v>
      </c>
      <c r="P26" s="41" t="s">
        <v>10</v>
      </c>
    </row>
    <row r="27" spans="2:16" s="130" customFormat="1" ht="11.45" customHeight="1" x14ac:dyDescent="0.25">
      <c r="B27" s="49" t="s">
        <v>79</v>
      </c>
      <c r="C27" s="49"/>
      <c r="D27" s="49"/>
      <c r="E27" s="52" t="s">
        <v>10</v>
      </c>
      <c r="F27" s="52" t="s">
        <v>10</v>
      </c>
      <c r="G27" s="52" t="s">
        <v>10</v>
      </c>
      <c r="H27" s="52" t="s">
        <v>10</v>
      </c>
      <c r="I27" s="52" t="s">
        <v>10</v>
      </c>
      <c r="J27" s="52" t="s">
        <v>10</v>
      </c>
      <c r="K27" s="52" t="s">
        <v>10</v>
      </c>
      <c r="L27" s="52" t="s">
        <v>10</v>
      </c>
      <c r="M27" s="52" t="s">
        <v>10</v>
      </c>
      <c r="N27" s="52" t="s">
        <v>10</v>
      </c>
      <c r="O27" s="52" t="s">
        <v>10</v>
      </c>
      <c r="P27" s="52" t="s">
        <v>10</v>
      </c>
    </row>
    <row r="28" spans="2:16" s="130" customFormat="1" ht="11.45" customHeight="1" x14ac:dyDescent="0.25">
      <c r="B28" s="44" t="s">
        <v>32</v>
      </c>
      <c r="C28" s="44"/>
      <c r="D28" s="44"/>
      <c r="E28" s="41" t="s">
        <v>10</v>
      </c>
      <c r="F28" s="41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  <c r="K28" s="41" t="s">
        <v>10</v>
      </c>
      <c r="L28" s="41" t="s">
        <v>10</v>
      </c>
      <c r="M28" s="41" t="s">
        <v>10</v>
      </c>
      <c r="N28" s="41" t="s">
        <v>10</v>
      </c>
      <c r="O28" s="41" t="s">
        <v>10</v>
      </c>
      <c r="P28" s="41" t="s">
        <v>10</v>
      </c>
    </row>
    <row r="29" spans="2:16" s="130" customFormat="1" ht="11.45" customHeight="1" x14ac:dyDescent="0.25">
      <c r="B29" s="49" t="s">
        <v>80</v>
      </c>
      <c r="C29" s="49"/>
      <c r="D29" s="49"/>
      <c r="E29" s="52" t="s">
        <v>10</v>
      </c>
      <c r="F29" s="52" t="s">
        <v>10</v>
      </c>
      <c r="G29" s="52" t="s">
        <v>10</v>
      </c>
      <c r="H29" s="52" t="s">
        <v>10</v>
      </c>
      <c r="I29" s="52" t="s">
        <v>10</v>
      </c>
      <c r="J29" s="52" t="s">
        <v>10</v>
      </c>
      <c r="K29" s="52" t="s">
        <v>10</v>
      </c>
      <c r="L29" s="52" t="s">
        <v>10</v>
      </c>
      <c r="M29" s="52" t="s">
        <v>10</v>
      </c>
      <c r="N29" s="52" t="s">
        <v>10</v>
      </c>
      <c r="O29" s="52" t="s">
        <v>10</v>
      </c>
      <c r="P29" s="52" t="s">
        <v>10</v>
      </c>
    </row>
    <row r="30" spans="2:16" s="135" customFormat="1" ht="11.45" customHeight="1" x14ac:dyDescent="0.25">
      <c r="B30" s="134" t="s">
        <v>81</v>
      </c>
      <c r="C30" s="134"/>
      <c r="D30" s="134"/>
      <c r="E30" s="37"/>
      <c r="F30" s="37"/>
      <c r="G30" s="37"/>
      <c r="H30" s="37"/>
      <c r="I30" s="37"/>
      <c r="J30" s="37"/>
      <c r="K30" s="41" t="s">
        <v>10</v>
      </c>
      <c r="L30" s="37"/>
      <c r="M30" s="37"/>
      <c r="N30" s="37"/>
      <c r="O30" s="41" t="s">
        <v>10</v>
      </c>
      <c r="P30" s="37"/>
    </row>
    <row r="31" spans="2:16" s="130" customFormat="1" ht="11.45" customHeight="1" x14ac:dyDescent="0.25">
      <c r="B31" s="49" t="s">
        <v>82</v>
      </c>
      <c r="C31" s="49"/>
      <c r="D31" s="49"/>
      <c r="E31" s="52"/>
      <c r="F31" s="52" t="s">
        <v>10</v>
      </c>
      <c r="G31" s="52" t="s">
        <v>10</v>
      </c>
      <c r="H31" s="52" t="s">
        <v>10</v>
      </c>
      <c r="I31" s="52" t="s">
        <v>10</v>
      </c>
      <c r="J31" s="52" t="s">
        <v>10</v>
      </c>
      <c r="K31" s="52" t="s">
        <v>10</v>
      </c>
      <c r="L31" s="52" t="s">
        <v>10</v>
      </c>
      <c r="M31" s="52" t="s">
        <v>10</v>
      </c>
      <c r="N31" s="52" t="s">
        <v>10</v>
      </c>
      <c r="O31" s="52" t="s">
        <v>10</v>
      </c>
      <c r="P31" s="52" t="s">
        <v>10</v>
      </c>
    </row>
    <row r="32" spans="2:16" s="130" customFormat="1" ht="11.45" customHeight="1" x14ac:dyDescent="0.25">
      <c r="B32" s="44" t="s">
        <v>83</v>
      </c>
      <c r="C32" s="44"/>
      <c r="D32" s="44"/>
      <c r="E32" s="41" t="s">
        <v>37</v>
      </c>
      <c r="F32" s="41" t="s">
        <v>10</v>
      </c>
      <c r="G32" s="41" t="s">
        <v>10</v>
      </c>
      <c r="H32" s="41" t="s">
        <v>10</v>
      </c>
      <c r="I32" s="41" t="s">
        <v>10</v>
      </c>
      <c r="J32" s="41" t="s">
        <v>10</v>
      </c>
      <c r="K32" s="41" t="s">
        <v>10</v>
      </c>
      <c r="L32" s="41" t="s">
        <v>10</v>
      </c>
      <c r="M32" s="41" t="s">
        <v>10</v>
      </c>
      <c r="N32" s="41" t="s">
        <v>10</v>
      </c>
      <c r="O32" s="41" t="s">
        <v>10</v>
      </c>
      <c r="P32" s="41" t="s">
        <v>10</v>
      </c>
    </row>
    <row r="33" spans="1:16" s="1" customFormat="1" ht="11.45" customHeight="1" x14ac:dyDescent="0.25">
      <c r="B33" s="53" t="s">
        <v>35</v>
      </c>
      <c r="C33" s="53"/>
      <c r="D33" s="55"/>
      <c r="E33" s="52" t="s">
        <v>10</v>
      </c>
      <c r="F33" s="52"/>
      <c r="G33" s="52" t="s">
        <v>37</v>
      </c>
      <c r="H33" s="52"/>
      <c r="I33" s="52" t="s">
        <v>37</v>
      </c>
      <c r="J33" s="52"/>
      <c r="K33" s="52" t="s">
        <v>37</v>
      </c>
      <c r="L33" s="52"/>
      <c r="M33" s="52" t="s">
        <v>37</v>
      </c>
      <c r="N33" s="52"/>
      <c r="O33" s="52" t="s">
        <v>37</v>
      </c>
      <c r="P33" s="52"/>
    </row>
    <row r="34" spans="1:16" s="130" customFormat="1" ht="11.45" customHeight="1" x14ac:dyDescent="0.25">
      <c r="B34" s="38" t="s">
        <v>36</v>
      </c>
      <c r="C34" s="38"/>
      <c r="D34" s="38"/>
      <c r="E34" s="41" t="s">
        <v>37</v>
      </c>
      <c r="F34" s="41" t="s">
        <v>10</v>
      </c>
      <c r="G34" s="41" t="s">
        <v>10</v>
      </c>
      <c r="H34" s="41" t="s">
        <v>10</v>
      </c>
      <c r="I34" s="56" t="s">
        <v>15</v>
      </c>
      <c r="J34" s="37" t="s">
        <v>10</v>
      </c>
      <c r="K34" s="56" t="s">
        <v>15</v>
      </c>
      <c r="L34" s="56" t="s">
        <v>15</v>
      </c>
      <c r="M34" s="37" t="s">
        <v>10</v>
      </c>
      <c r="N34" s="56" t="s">
        <v>15</v>
      </c>
      <c r="O34" s="56" t="s">
        <v>15</v>
      </c>
      <c r="P34" s="56" t="s">
        <v>15</v>
      </c>
    </row>
    <row r="35" spans="1:16" s="135" customFormat="1" ht="11.45" customHeight="1" x14ac:dyDescent="0.25">
      <c r="B35" s="154" t="s">
        <v>39</v>
      </c>
      <c r="C35" s="155">
        <v>1300</v>
      </c>
      <c r="D35" s="156"/>
      <c r="E35" s="157">
        <v>1.5</v>
      </c>
      <c r="F35" s="157">
        <v>2.5</v>
      </c>
      <c r="G35" s="157">
        <v>3.5</v>
      </c>
      <c r="H35" s="157">
        <v>2.5</v>
      </c>
      <c r="I35" s="157">
        <v>4.5</v>
      </c>
      <c r="J35" s="157">
        <v>2.5</v>
      </c>
      <c r="K35" s="157">
        <v>5</v>
      </c>
      <c r="L35" s="157">
        <v>2.5</v>
      </c>
      <c r="M35" s="157">
        <v>4.5</v>
      </c>
      <c r="N35" s="157">
        <v>2.5</v>
      </c>
      <c r="O35" s="157">
        <v>5</v>
      </c>
      <c r="P35" s="157">
        <v>2.5</v>
      </c>
    </row>
    <row r="36" spans="1:16" s="130" customFormat="1" ht="11.45" customHeight="1" x14ac:dyDescent="0.25">
      <c r="B36" s="158" t="s">
        <v>85</v>
      </c>
      <c r="C36" s="158"/>
      <c r="D36" s="158"/>
      <c r="E36" s="65">
        <f>ROUNDUP(((E35*$C$35)),0)</f>
        <v>1950</v>
      </c>
      <c r="F36" s="65">
        <f t="shared" ref="F36:M36" si="0">ROUNDUP(((F35*$C$35)),0)</f>
        <v>3250</v>
      </c>
      <c r="G36" s="65">
        <f t="shared" si="0"/>
        <v>4550</v>
      </c>
      <c r="H36" s="65">
        <f t="shared" si="0"/>
        <v>3250</v>
      </c>
      <c r="I36" s="65">
        <f t="shared" si="0"/>
        <v>5850</v>
      </c>
      <c r="J36" s="65">
        <f t="shared" si="0"/>
        <v>3250</v>
      </c>
      <c r="K36" s="65">
        <f t="shared" si="0"/>
        <v>6500</v>
      </c>
      <c r="L36" s="65">
        <f t="shared" si="0"/>
        <v>3250</v>
      </c>
      <c r="M36" s="65">
        <f t="shared" si="0"/>
        <v>5850</v>
      </c>
      <c r="N36" s="65">
        <f t="shared" ref="N36:P36" si="1">ROUNDUP(((N35*$C$35)),0)</f>
        <v>3250</v>
      </c>
      <c r="O36" s="65">
        <f t="shared" si="1"/>
        <v>6500</v>
      </c>
      <c r="P36" s="65">
        <f t="shared" si="1"/>
        <v>3250</v>
      </c>
    </row>
    <row r="37" spans="1:16" x14ac:dyDescent="0.25">
      <c r="B37" s="184" t="s">
        <v>42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80"/>
      <c r="O37" s="80"/>
      <c r="P37" s="80"/>
    </row>
    <row r="38" spans="1:16" s="141" customFormat="1" ht="12" customHeight="1" x14ac:dyDescent="0.25">
      <c r="B38" s="142" t="s">
        <v>104</v>
      </c>
      <c r="C38" s="143">
        <v>350</v>
      </c>
      <c r="D38" s="159">
        <v>4.4000000000000004</v>
      </c>
      <c r="E38" s="145">
        <f t="shared" ref="E38:P41" si="2">$C38*$D38</f>
        <v>1540.0000000000002</v>
      </c>
      <c r="F38" s="145">
        <f t="shared" si="2"/>
        <v>1540.0000000000002</v>
      </c>
      <c r="G38" s="145">
        <f t="shared" si="2"/>
        <v>1540.0000000000002</v>
      </c>
      <c r="H38" s="145">
        <f t="shared" si="2"/>
        <v>1540.0000000000002</v>
      </c>
      <c r="I38" s="145">
        <f t="shared" si="2"/>
        <v>1540.0000000000002</v>
      </c>
      <c r="J38" s="145">
        <f t="shared" si="2"/>
        <v>1540.0000000000002</v>
      </c>
      <c r="K38" s="145">
        <f t="shared" si="2"/>
        <v>1540.0000000000002</v>
      </c>
      <c r="L38" s="145">
        <f t="shared" si="2"/>
        <v>1540.0000000000002</v>
      </c>
      <c r="M38" s="145">
        <f t="shared" si="2"/>
        <v>1540.0000000000002</v>
      </c>
      <c r="N38" s="145">
        <f t="shared" si="2"/>
        <v>1540.0000000000002</v>
      </c>
      <c r="O38" s="145">
        <f t="shared" si="2"/>
        <v>1540.0000000000002</v>
      </c>
      <c r="P38" s="145">
        <f t="shared" si="2"/>
        <v>1540.0000000000002</v>
      </c>
    </row>
    <row r="39" spans="1:16" s="1" customFormat="1" x14ac:dyDescent="0.25">
      <c r="B39" s="75" t="s">
        <v>96</v>
      </c>
      <c r="C39" s="75">
        <v>1200</v>
      </c>
      <c r="D39" s="79">
        <v>6</v>
      </c>
      <c r="E39" s="78"/>
      <c r="F39" s="78"/>
      <c r="G39" s="78"/>
      <c r="H39" s="78"/>
      <c r="I39" s="78">
        <f t="shared" si="2"/>
        <v>7200</v>
      </c>
      <c r="J39" s="78"/>
      <c r="K39" s="78"/>
      <c r="L39" s="78"/>
      <c r="M39" s="78">
        <f t="shared" si="2"/>
        <v>7200</v>
      </c>
      <c r="N39" s="78"/>
      <c r="O39" s="78"/>
      <c r="P39" s="78"/>
    </row>
    <row r="40" spans="1:16" x14ac:dyDescent="0.25">
      <c r="B40" s="146" t="s">
        <v>87</v>
      </c>
      <c r="C40" s="75">
        <f>'[1]Цены на расходники'!$B$8</f>
        <v>1044.68</v>
      </c>
      <c r="D40" s="79">
        <v>0.4</v>
      </c>
      <c r="E40" s="78"/>
      <c r="F40" s="78"/>
      <c r="G40" s="78"/>
      <c r="H40" s="78"/>
      <c r="I40" s="148">
        <f t="shared" si="2"/>
        <v>417.87200000000007</v>
      </c>
      <c r="J40" s="78"/>
      <c r="K40" s="78"/>
      <c r="L40" s="78"/>
      <c r="M40" s="78">
        <f t="shared" si="2"/>
        <v>417.87200000000007</v>
      </c>
      <c r="N40" s="78"/>
      <c r="O40" s="78"/>
      <c r="P40" s="78"/>
    </row>
    <row r="41" spans="1:16" x14ac:dyDescent="0.25">
      <c r="B41" s="146" t="s">
        <v>88</v>
      </c>
      <c r="C41" s="75">
        <v>950</v>
      </c>
      <c r="D41" s="147">
        <v>0.6</v>
      </c>
      <c r="E41" s="78"/>
      <c r="F41" s="78"/>
      <c r="G41" s="78"/>
      <c r="H41" s="78"/>
      <c r="I41" s="78">
        <f t="shared" si="2"/>
        <v>570</v>
      </c>
      <c r="J41" s="78"/>
      <c r="K41" s="78"/>
      <c r="L41" s="78"/>
      <c r="M41" s="78">
        <f t="shared" si="2"/>
        <v>570</v>
      </c>
      <c r="N41" s="78"/>
      <c r="O41" s="78"/>
      <c r="P41" s="78"/>
    </row>
    <row r="42" spans="1:16" x14ac:dyDescent="0.25">
      <c r="A42" s="80" t="s">
        <v>44</v>
      </c>
      <c r="B42" s="146" t="s">
        <v>45</v>
      </c>
      <c r="C42" s="75">
        <v>230</v>
      </c>
      <c r="D42" s="79">
        <v>1</v>
      </c>
      <c r="E42" s="78"/>
      <c r="F42" s="78">
        <f t="shared" ref="F42:P43" si="3">$C42*$D42</f>
        <v>230</v>
      </c>
      <c r="G42" s="78">
        <f t="shared" si="3"/>
        <v>230</v>
      </c>
      <c r="H42" s="78">
        <f t="shared" si="3"/>
        <v>230</v>
      </c>
      <c r="I42" s="78">
        <f t="shared" si="3"/>
        <v>230</v>
      </c>
      <c r="J42" s="78">
        <f t="shared" si="3"/>
        <v>230</v>
      </c>
      <c r="K42" s="78">
        <f t="shared" si="3"/>
        <v>230</v>
      </c>
      <c r="L42" s="78">
        <f t="shared" si="3"/>
        <v>230</v>
      </c>
      <c r="M42" s="78">
        <f t="shared" si="3"/>
        <v>230</v>
      </c>
      <c r="N42" s="78">
        <f t="shared" si="3"/>
        <v>230</v>
      </c>
      <c r="O42" s="78">
        <f t="shared" si="3"/>
        <v>230</v>
      </c>
      <c r="P42" s="78">
        <f t="shared" si="3"/>
        <v>230</v>
      </c>
    </row>
    <row r="43" spans="1:16" x14ac:dyDescent="0.25">
      <c r="B43" s="146" t="s">
        <v>46</v>
      </c>
      <c r="C43" s="75">
        <v>80</v>
      </c>
      <c r="D43" s="79">
        <v>1</v>
      </c>
      <c r="E43" s="78"/>
      <c r="F43" s="78">
        <f t="shared" si="3"/>
        <v>80</v>
      </c>
      <c r="G43" s="78">
        <f t="shared" si="3"/>
        <v>80</v>
      </c>
      <c r="H43" s="78">
        <f t="shared" si="3"/>
        <v>80</v>
      </c>
      <c r="I43" s="78">
        <f t="shared" si="3"/>
        <v>80</v>
      </c>
      <c r="J43" s="78">
        <f t="shared" si="3"/>
        <v>80</v>
      </c>
      <c r="K43" s="78">
        <f t="shared" si="3"/>
        <v>80</v>
      </c>
      <c r="L43" s="78">
        <f t="shared" si="3"/>
        <v>80</v>
      </c>
      <c r="M43" s="78">
        <f t="shared" si="3"/>
        <v>80</v>
      </c>
      <c r="N43" s="78">
        <f t="shared" si="3"/>
        <v>80</v>
      </c>
      <c r="O43" s="78">
        <f t="shared" si="3"/>
        <v>80</v>
      </c>
      <c r="P43" s="78">
        <f t="shared" si="3"/>
        <v>80</v>
      </c>
    </row>
    <row r="44" spans="1:16" x14ac:dyDescent="0.25">
      <c r="A44" s="80" t="s">
        <v>89</v>
      </c>
      <c r="B44" s="146" t="s">
        <v>48</v>
      </c>
      <c r="C44" s="75">
        <v>330</v>
      </c>
      <c r="D44" s="79">
        <v>1</v>
      </c>
      <c r="E44" s="78"/>
      <c r="F44" s="78"/>
      <c r="G44" s="78">
        <f>$C44*$D44</f>
        <v>330</v>
      </c>
      <c r="H44" s="78"/>
      <c r="I44" s="78">
        <f>$C44*$D44</f>
        <v>330</v>
      </c>
      <c r="J44" s="78"/>
      <c r="K44" s="78">
        <f>$C44*$D44</f>
        <v>330</v>
      </c>
      <c r="L44" s="78"/>
      <c r="M44" s="78">
        <f>$C44*$D44</f>
        <v>330</v>
      </c>
      <c r="N44" s="78"/>
      <c r="O44" s="78">
        <f>$C44*$D44</f>
        <v>330</v>
      </c>
      <c r="P44" s="78"/>
    </row>
    <row r="45" spans="1:16" x14ac:dyDescent="0.25">
      <c r="B45" s="146" t="s">
        <v>91</v>
      </c>
      <c r="C45" s="75">
        <v>480</v>
      </c>
      <c r="D45" s="79">
        <v>1</v>
      </c>
      <c r="E45" s="78"/>
      <c r="F45" s="78"/>
      <c r="G45" s="78">
        <f t="shared" ref="G45:G46" si="4">$C45*$D45</f>
        <v>480</v>
      </c>
      <c r="H45" s="148"/>
      <c r="I45" s="78">
        <f>$C45*$D45</f>
        <v>480</v>
      </c>
      <c r="J45" s="78"/>
      <c r="K45" s="148">
        <f t="shared" ref="K45" si="5">$C45*$D45</f>
        <v>480</v>
      </c>
      <c r="L45" s="78"/>
      <c r="M45" s="78">
        <f t="shared" ref="M45" si="6">$C45*$D45</f>
        <v>480</v>
      </c>
      <c r="N45" s="78"/>
      <c r="O45" s="148">
        <f t="shared" ref="O45" si="7">$C45*$D45</f>
        <v>480</v>
      </c>
      <c r="P45" s="78"/>
    </row>
    <row r="46" spans="1:16" ht="11.25" x14ac:dyDescent="0.25">
      <c r="A46" s="80" t="s">
        <v>90</v>
      </c>
      <c r="B46" s="146" t="s">
        <v>66</v>
      </c>
      <c r="C46" s="75">
        <v>630</v>
      </c>
      <c r="D46" s="79">
        <v>4</v>
      </c>
      <c r="E46" s="149"/>
      <c r="F46" s="149"/>
      <c r="G46" s="149">
        <f t="shared" si="4"/>
        <v>2520</v>
      </c>
      <c r="H46" s="149"/>
      <c r="I46" s="149">
        <f t="shared" ref="I46:O48" si="8">$C46*$D46</f>
        <v>2520</v>
      </c>
      <c r="J46" s="149"/>
      <c r="K46" s="149">
        <f t="shared" si="8"/>
        <v>2520</v>
      </c>
      <c r="L46" s="149"/>
      <c r="M46" s="149">
        <f t="shared" si="8"/>
        <v>2520</v>
      </c>
      <c r="N46" s="149"/>
      <c r="O46" s="149">
        <f t="shared" si="8"/>
        <v>2520</v>
      </c>
      <c r="P46" s="149"/>
    </row>
    <row r="47" spans="1:16" x14ac:dyDescent="0.25">
      <c r="B47" s="146" t="s">
        <v>52</v>
      </c>
      <c r="C47" s="75">
        <v>350</v>
      </c>
      <c r="D47" s="79">
        <v>7.6</v>
      </c>
      <c r="E47" s="78"/>
      <c r="F47" s="78"/>
      <c r="G47" s="78"/>
      <c r="H47" s="78"/>
      <c r="I47" s="78"/>
      <c r="J47" s="78"/>
      <c r="K47" s="78">
        <f t="shared" si="8"/>
        <v>2660</v>
      </c>
      <c r="L47" s="78"/>
      <c r="M47" s="78"/>
      <c r="N47" s="78"/>
      <c r="O47" s="78">
        <f t="shared" si="8"/>
        <v>2660</v>
      </c>
      <c r="P47" s="78"/>
    </row>
    <row r="48" spans="1:16" x14ac:dyDescent="0.25">
      <c r="B48" s="146" t="s">
        <v>53</v>
      </c>
      <c r="C48" s="75">
        <v>1000</v>
      </c>
      <c r="D48" s="79">
        <v>0.5</v>
      </c>
      <c r="E48" s="78"/>
      <c r="F48" s="78"/>
      <c r="G48" s="78">
        <f>$C48*$D48</f>
        <v>500</v>
      </c>
      <c r="H48" s="78"/>
      <c r="I48" s="78">
        <f>$C48*$D48</f>
        <v>500</v>
      </c>
      <c r="J48" s="78"/>
      <c r="K48" s="78">
        <f t="shared" si="8"/>
        <v>500</v>
      </c>
      <c r="L48" s="78"/>
      <c r="M48" s="78">
        <f>$C48*$D48</f>
        <v>500</v>
      </c>
      <c r="N48" s="78"/>
      <c r="O48" s="78">
        <f t="shared" si="8"/>
        <v>500</v>
      </c>
      <c r="P48" s="78"/>
    </row>
    <row r="49" spans="1:16" x14ac:dyDescent="0.25">
      <c r="B49" s="150"/>
      <c r="C49" s="79"/>
      <c r="D49" s="150"/>
      <c r="E49" s="151"/>
      <c r="F49" s="151"/>
      <c r="G49" s="151"/>
      <c r="H49" s="78"/>
      <c r="I49" s="151"/>
      <c r="J49" s="151"/>
      <c r="K49" s="78"/>
      <c r="L49" s="151"/>
      <c r="M49" s="151"/>
      <c r="N49" s="151"/>
      <c r="O49" s="78"/>
      <c r="P49" s="151"/>
    </row>
    <row r="50" spans="1:16" x14ac:dyDescent="0.25">
      <c r="B50" s="146" t="s">
        <v>55</v>
      </c>
      <c r="C50" s="75">
        <v>7740</v>
      </c>
      <c r="D50" s="150"/>
      <c r="E50" s="151"/>
      <c r="F50" s="151"/>
      <c r="G50" s="151"/>
      <c r="H50" s="78"/>
      <c r="I50" s="151"/>
      <c r="J50" s="151"/>
      <c r="K50" s="78"/>
      <c r="L50" s="151"/>
      <c r="M50" s="151"/>
      <c r="N50" s="151"/>
      <c r="O50" s="78"/>
      <c r="P50" s="151"/>
    </row>
    <row r="51" spans="1:16" x14ac:dyDescent="0.25">
      <c r="A51" s="80" t="s">
        <v>94</v>
      </c>
      <c r="B51" s="146" t="s">
        <v>55</v>
      </c>
      <c r="C51" s="75"/>
      <c r="D51" s="79">
        <v>1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 s="1" customFormat="1" x14ac:dyDescent="0.25">
      <c r="B52" s="75" t="s">
        <v>58</v>
      </c>
      <c r="C52" s="76">
        <f>'[1]Цены на расходники'!$B$21</f>
        <v>400</v>
      </c>
      <c r="D52" s="79">
        <v>1</v>
      </c>
      <c r="E52" s="78">
        <f t="shared" ref="E52:P52" si="9">$C52*$D52</f>
        <v>400</v>
      </c>
      <c r="F52" s="78">
        <f t="shared" si="9"/>
        <v>400</v>
      </c>
      <c r="G52" s="78">
        <f t="shared" si="9"/>
        <v>400</v>
      </c>
      <c r="H52" s="78">
        <f t="shared" si="9"/>
        <v>400</v>
      </c>
      <c r="I52" s="78">
        <f t="shared" si="9"/>
        <v>400</v>
      </c>
      <c r="J52" s="78">
        <f t="shared" si="9"/>
        <v>400</v>
      </c>
      <c r="K52" s="78">
        <f t="shared" si="9"/>
        <v>400</v>
      </c>
      <c r="L52" s="78">
        <f t="shared" si="9"/>
        <v>400</v>
      </c>
      <c r="M52" s="78">
        <f t="shared" si="9"/>
        <v>400</v>
      </c>
      <c r="N52" s="78">
        <f t="shared" si="9"/>
        <v>400</v>
      </c>
      <c r="O52" s="78">
        <f t="shared" si="9"/>
        <v>400</v>
      </c>
      <c r="P52" s="78">
        <f t="shared" si="9"/>
        <v>400</v>
      </c>
    </row>
    <row r="53" spans="1:16" s="87" customFormat="1" ht="15.75" customHeight="1" x14ac:dyDescent="0.25">
      <c r="B53" s="164" t="s">
        <v>105</v>
      </c>
      <c r="C53" s="165"/>
      <c r="D53" s="166"/>
      <c r="E53" s="88">
        <f t="shared" ref="E53:M53" si="10">SUM(E38:E52)</f>
        <v>1940.0000000000002</v>
      </c>
      <c r="F53" s="88">
        <f t="shared" si="10"/>
        <v>2250</v>
      </c>
      <c r="G53" s="88">
        <f t="shared" si="10"/>
        <v>6080</v>
      </c>
      <c r="H53" s="88">
        <f t="shared" si="10"/>
        <v>2250</v>
      </c>
      <c r="I53" s="88">
        <f t="shared" si="10"/>
        <v>14267.871999999999</v>
      </c>
      <c r="J53" s="88">
        <f t="shared" si="10"/>
        <v>2250</v>
      </c>
      <c r="K53" s="88">
        <f t="shared" si="10"/>
        <v>8740</v>
      </c>
      <c r="L53" s="88">
        <f t="shared" si="10"/>
        <v>2250</v>
      </c>
      <c r="M53" s="88">
        <f t="shared" si="10"/>
        <v>14267.871999999999</v>
      </c>
      <c r="N53" s="88">
        <f t="shared" ref="N53:O53" si="11">SUM(N38:N52)</f>
        <v>2250</v>
      </c>
      <c r="O53" s="88">
        <f t="shared" si="11"/>
        <v>8740</v>
      </c>
      <c r="P53" s="88">
        <f t="shared" ref="P53" si="12">SUM(P38:P52)</f>
        <v>2250</v>
      </c>
    </row>
    <row r="54" spans="1:16" s="89" customFormat="1" ht="15" customHeight="1" x14ac:dyDescent="0.25">
      <c r="B54" s="167" t="s">
        <v>106</v>
      </c>
      <c r="C54" s="168"/>
      <c r="D54" s="169"/>
      <c r="E54" s="90">
        <f t="shared" ref="E54:M54" si="13">E53+E36</f>
        <v>3890</v>
      </c>
      <c r="F54" s="90">
        <f t="shared" si="13"/>
        <v>5500</v>
      </c>
      <c r="G54" s="90">
        <f t="shared" si="13"/>
        <v>10630</v>
      </c>
      <c r="H54" s="90">
        <f t="shared" si="13"/>
        <v>5500</v>
      </c>
      <c r="I54" s="90">
        <f t="shared" si="13"/>
        <v>20117.871999999999</v>
      </c>
      <c r="J54" s="90">
        <f t="shared" si="13"/>
        <v>5500</v>
      </c>
      <c r="K54" s="90">
        <f t="shared" si="13"/>
        <v>15240</v>
      </c>
      <c r="L54" s="90">
        <f t="shared" si="13"/>
        <v>5500</v>
      </c>
      <c r="M54" s="90">
        <f t="shared" si="13"/>
        <v>20117.871999999999</v>
      </c>
      <c r="N54" s="90">
        <f t="shared" ref="N54:P54" si="14">N53+N36</f>
        <v>5500</v>
      </c>
      <c r="O54" s="90">
        <f t="shared" si="14"/>
        <v>15240</v>
      </c>
      <c r="P54" s="90">
        <f t="shared" si="14"/>
        <v>5500</v>
      </c>
    </row>
    <row r="55" spans="1:16" s="110" customFormat="1" ht="15.75" customHeight="1" x14ac:dyDescent="0.25"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  <row r="56" spans="1:16" s="111" customFormat="1" ht="15.75" customHeight="1" x14ac:dyDescent="0.25">
      <c r="B56" s="112"/>
      <c r="C56" s="113"/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s="91" customFormat="1" ht="15.75" customHeight="1" x14ac:dyDescent="0.25">
      <c r="B57" s="116"/>
      <c r="C57" s="117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</row>
    <row r="58" spans="1:16" s="91" customFormat="1" ht="15.75" customHeight="1" x14ac:dyDescent="0.25">
      <c r="B58" s="120"/>
      <c r="C58" s="121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16" x14ac:dyDescent="0.25"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</row>
    <row r="60" spans="1:16" s="95" customFormat="1" ht="12.75" x14ac:dyDescent="0.25">
      <c r="B60" s="95" t="str">
        <f>'[1]Цены на расходники'!$A$56</f>
        <v xml:space="preserve">Внимание! 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s="95" customFormat="1" ht="12.75" x14ac:dyDescent="0.25">
      <c r="B61" s="95" t="str">
        <f>'[1]Цены на расходники'!$A$57</f>
        <v>Стоимости ТО на день обращения могут отличаться от приведенных в таблице в связи с возможным  изменением стоимости запасных частей.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</sheetData>
  <mergeCells count="10">
    <mergeCell ref="B37:M37"/>
    <mergeCell ref="B53:D53"/>
    <mergeCell ref="B54:D54"/>
    <mergeCell ref="B55:P55"/>
    <mergeCell ref="B2:B3"/>
    <mergeCell ref="H2:K2"/>
    <mergeCell ref="C3:E3"/>
    <mergeCell ref="B6:M6"/>
    <mergeCell ref="C16:M16"/>
    <mergeCell ref="B17:M17"/>
  </mergeCells>
  <hyperlinks>
    <hyperlink ref="C3" location="Автомобили!A1" display="#Автомобили"/>
  </hyperlinks>
  <pageMargins left="0.7" right="0.7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selection activeCell="I25" sqref="I25"/>
    </sheetView>
  </sheetViews>
  <sheetFormatPr defaultColWidth="44" defaultRowHeight="9.75" x14ac:dyDescent="0.25"/>
  <cols>
    <col min="1" max="1" width="3.5703125" style="1" customWidth="1"/>
    <col min="2" max="2" width="34.5703125" style="1" customWidth="1"/>
    <col min="3" max="3" width="5" style="1" customWidth="1"/>
    <col min="4" max="4" width="4.7109375" style="7" customWidth="1"/>
    <col min="5" max="5" width="8.42578125" style="5" customWidth="1"/>
    <col min="6" max="6" width="8" style="5" customWidth="1"/>
    <col min="7" max="7" width="7.5703125" style="5" customWidth="1"/>
    <col min="8" max="9" width="8" style="5" customWidth="1"/>
    <col min="10" max="10" width="8.7109375" style="5" customWidth="1"/>
    <col min="11" max="11" width="8.28515625" style="5" customWidth="1"/>
    <col min="12" max="13" width="8" style="5" customWidth="1"/>
    <col min="14" max="14" width="8.7109375" style="5" customWidth="1"/>
    <col min="15" max="15" width="8.28515625" style="5" customWidth="1"/>
    <col min="16" max="16384" width="44" style="1"/>
  </cols>
  <sheetData>
    <row r="1" spans="2:15" x14ac:dyDescent="0.25">
      <c r="C1" s="124"/>
      <c r="D1" s="3"/>
      <c r="E1" s="4" t="s">
        <v>1</v>
      </c>
      <c r="F1" s="4" t="s">
        <v>1</v>
      </c>
      <c r="G1" s="4" t="s">
        <v>0</v>
      </c>
    </row>
    <row r="2" spans="2:15" ht="12.75" x14ac:dyDescent="0.25">
      <c r="B2" s="170" t="s">
        <v>2</v>
      </c>
      <c r="C2" s="160" t="s">
        <v>97</v>
      </c>
      <c r="E2" s="8"/>
      <c r="F2" s="8"/>
      <c r="G2" s="172" t="s">
        <v>4</v>
      </c>
      <c r="H2" s="172"/>
      <c r="I2" s="172"/>
      <c r="J2" s="172"/>
      <c r="K2" s="9"/>
      <c r="M2" s="1"/>
      <c r="N2" s="1"/>
      <c r="O2" s="9"/>
    </row>
    <row r="3" spans="2:15" ht="15" x14ac:dyDescent="0.25">
      <c r="B3" s="171"/>
      <c r="C3" s="173" t="s">
        <v>5</v>
      </c>
      <c r="D3" s="174"/>
      <c r="E3" s="10"/>
      <c r="F3" s="10"/>
      <c r="G3"/>
      <c r="H3" s="11" t="str">
        <f>'[1]Цены на расходники'!F1</f>
        <v>(495) 737-47-27 м.Калужская</v>
      </c>
      <c r="I3" s="12"/>
      <c r="J3" s="10"/>
      <c r="K3" s="10"/>
      <c r="L3" s="11"/>
      <c r="M3" s="12"/>
      <c r="N3" s="10"/>
      <c r="O3" s="10"/>
    </row>
    <row r="4" spans="2:15" s="13" customFormat="1" ht="11.25" x14ac:dyDescent="0.25">
      <c r="B4" s="14" t="s">
        <v>6</v>
      </c>
      <c r="C4" s="15"/>
      <c r="D4" s="16"/>
      <c r="E4" s="18">
        <v>15</v>
      </c>
      <c r="F4" s="18">
        <v>30</v>
      </c>
      <c r="G4" s="18">
        <v>45</v>
      </c>
      <c r="H4" s="18">
        <v>60</v>
      </c>
      <c r="I4" s="18">
        <v>75</v>
      </c>
      <c r="J4" s="18">
        <v>90</v>
      </c>
      <c r="K4" s="18">
        <v>105</v>
      </c>
      <c r="L4" s="18">
        <v>120</v>
      </c>
      <c r="M4" s="18">
        <v>135</v>
      </c>
      <c r="N4" s="18">
        <v>150</v>
      </c>
      <c r="O4" s="18">
        <v>165</v>
      </c>
    </row>
    <row r="5" spans="2:15" s="13" customFormat="1" ht="11.25" x14ac:dyDescent="0.25">
      <c r="B5" s="19" t="s">
        <v>7</v>
      </c>
      <c r="C5" s="20"/>
      <c r="D5" s="20"/>
      <c r="E5" s="22">
        <v>12</v>
      </c>
      <c r="F5" s="22">
        <v>24</v>
      </c>
      <c r="G5" s="22">
        <v>36</v>
      </c>
      <c r="H5" s="22">
        <v>48</v>
      </c>
      <c r="I5" s="22">
        <v>60</v>
      </c>
      <c r="J5" s="22">
        <v>72</v>
      </c>
      <c r="K5" s="22">
        <v>96</v>
      </c>
      <c r="L5" s="22">
        <v>108</v>
      </c>
      <c r="M5" s="22">
        <v>120</v>
      </c>
      <c r="N5" s="22">
        <v>132</v>
      </c>
      <c r="O5" s="22">
        <v>144</v>
      </c>
    </row>
    <row r="6" spans="2:15" s="23" customFormat="1" ht="12" x14ac:dyDescent="0.25">
      <c r="B6" s="162" t="s">
        <v>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27"/>
      <c r="N6" s="27"/>
      <c r="O6" s="27"/>
    </row>
    <row r="7" spans="2:15" ht="11.25" x14ac:dyDescent="0.25">
      <c r="B7" s="29" t="s">
        <v>9</v>
      </c>
      <c r="C7" s="30"/>
      <c r="D7" s="31"/>
      <c r="E7" s="32" t="s">
        <v>10</v>
      </c>
      <c r="F7" s="32" t="s">
        <v>10</v>
      </c>
      <c r="G7" s="32" t="s">
        <v>10</v>
      </c>
      <c r="H7" s="32" t="s">
        <v>10</v>
      </c>
      <c r="I7" s="32" t="s">
        <v>10</v>
      </c>
      <c r="J7" s="32" t="s">
        <v>10</v>
      </c>
      <c r="K7" s="32" t="s">
        <v>10</v>
      </c>
      <c r="L7" s="32" t="s">
        <v>10</v>
      </c>
      <c r="M7" s="32" t="s">
        <v>10</v>
      </c>
      <c r="N7" s="32" t="s">
        <v>10</v>
      </c>
      <c r="O7" s="32" t="s">
        <v>10</v>
      </c>
    </row>
    <row r="8" spans="2:15" ht="11.45" customHeight="1" x14ac:dyDescent="0.25">
      <c r="B8" s="125" t="s">
        <v>67</v>
      </c>
      <c r="C8" s="30"/>
      <c r="D8" s="31"/>
      <c r="E8" s="32"/>
      <c r="F8" s="32"/>
      <c r="G8" s="32"/>
      <c r="H8" s="32" t="s">
        <v>10</v>
      </c>
      <c r="I8" s="32"/>
      <c r="J8" s="98"/>
      <c r="K8" s="32"/>
      <c r="L8" s="32" t="s">
        <v>10</v>
      </c>
      <c r="M8" s="32"/>
      <c r="N8" s="98"/>
      <c r="O8" s="32"/>
    </row>
    <row r="9" spans="2:15" ht="11.45" customHeight="1" x14ac:dyDescent="0.25">
      <c r="B9" s="34" t="s">
        <v>12</v>
      </c>
      <c r="C9" s="35"/>
      <c r="D9" s="36"/>
      <c r="E9" s="37"/>
      <c r="F9" s="37"/>
      <c r="G9" s="37"/>
      <c r="H9" s="37" t="s">
        <v>10</v>
      </c>
      <c r="I9" s="37"/>
      <c r="J9" s="37"/>
      <c r="K9" s="37"/>
      <c r="L9" s="37" t="s">
        <v>10</v>
      </c>
      <c r="M9" s="37"/>
      <c r="N9" s="37"/>
      <c r="O9" s="37"/>
    </row>
    <row r="10" spans="2:15" ht="11.45" customHeight="1" x14ac:dyDescent="0.25">
      <c r="B10" s="29" t="s">
        <v>13</v>
      </c>
      <c r="C10" s="30"/>
      <c r="D10" s="31"/>
      <c r="E10" s="32"/>
      <c r="F10" s="32"/>
      <c r="G10" s="32"/>
      <c r="H10" s="32" t="s">
        <v>10</v>
      </c>
      <c r="I10" s="32"/>
      <c r="J10" s="32"/>
      <c r="K10" s="32"/>
      <c r="L10" s="32" t="s">
        <v>10</v>
      </c>
      <c r="M10" s="32"/>
      <c r="N10" s="32"/>
      <c r="O10" s="32"/>
    </row>
    <row r="11" spans="2:15" ht="11.45" customHeight="1" x14ac:dyDescent="0.25">
      <c r="B11" s="38" t="s">
        <v>14</v>
      </c>
      <c r="C11" s="39"/>
      <c r="D11" s="40"/>
      <c r="E11" s="41"/>
      <c r="F11" s="41" t="s">
        <v>10</v>
      </c>
      <c r="G11" s="41"/>
      <c r="H11" s="41" t="s">
        <v>15</v>
      </c>
      <c r="I11" s="41"/>
      <c r="J11" s="41" t="s">
        <v>15</v>
      </c>
      <c r="K11" s="41"/>
      <c r="L11" s="41" t="s">
        <v>15</v>
      </c>
      <c r="M11" s="41"/>
      <c r="N11" s="41" t="s">
        <v>15</v>
      </c>
      <c r="O11" s="41"/>
    </row>
    <row r="12" spans="2:15" ht="11.45" customHeight="1" x14ac:dyDescent="0.25">
      <c r="B12" s="29" t="s">
        <v>16</v>
      </c>
      <c r="C12" s="30"/>
      <c r="D12" s="31"/>
      <c r="E12" s="32"/>
      <c r="F12" s="32" t="s">
        <v>10</v>
      </c>
      <c r="G12" s="32"/>
      <c r="H12" s="32" t="s">
        <v>10</v>
      </c>
      <c r="I12" s="32"/>
      <c r="J12" s="32" t="s">
        <v>10</v>
      </c>
      <c r="K12" s="32"/>
      <c r="L12" s="32" t="s">
        <v>10</v>
      </c>
      <c r="M12" s="32"/>
      <c r="N12" s="32" t="s">
        <v>10</v>
      </c>
      <c r="O12" s="32"/>
    </row>
    <row r="13" spans="2:15" ht="11.45" customHeight="1" x14ac:dyDescent="0.25">
      <c r="B13" s="38" t="s">
        <v>17</v>
      </c>
      <c r="C13" s="39"/>
      <c r="D13" s="40"/>
      <c r="E13" s="41"/>
      <c r="F13" s="41" t="s">
        <v>10</v>
      </c>
      <c r="G13" s="41"/>
      <c r="H13" s="41" t="s">
        <v>10</v>
      </c>
      <c r="I13" s="41"/>
      <c r="J13" s="41" t="s">
        <v>10</v>
      </c>
      <c r="K13" s="41"/>
      <c r="L13" s="41" t="s">
        <v>10</v>
      </c>
      <c r="M13" s="41"/>
      <c r="N13" s="41" t="s">
        <v>10</v>
      </c>
      <c r="O13" s="41"/>
    </row>
    <row r="14" spans="2:15" ht="11.45" customHeight="1" x14ac:dyDescent="0.25">
      <c r="B14" s="29" t="s">
        <v>18</v>
      </c>
      <c r="C14" s="30"/>
      <c r="D14" s="31"/>
      <c r="E14" s="32"/>
      <c r="F14" s="32" t="s">
        <v>10</v>
      </c>
      <c r="G14" s="32"/>
      <c r="H14" s="32" t="s">
        <v>10</v>
      </c>
      <c r="I14" s="32"/>
      <c r="J14" s="32" t="s">
        <v>10</v>
      </c>
      <c r="K14" s="32"/>
      <c r="L14" s="32" t="s">
        <v>10</v>
      </c>
      <c r="M14" s="32"/>
      <c r="N14" s="32" t="s">
        <v>10</v>
      </c>
      <c r="O14" s="32"/>
    </row>
    <row r="15" spans="2:15" ht="11.45" customHeight="1" x14ac:dyDescent="0.25">
      <c r="B15" s="38" t="s">
        <v>19</v>
      </c>
      <c r="C15" s="39"/>
      <c r="D15" s="40"/>
      <c r="E15" s="41"/>
      <c r="F15" s="41"/>
      <c r="G15" s="41"/>
      <c r="H15" s="41"/>
      <c r="I15" s="41"/>
      <c r="J15" s="41" t="s">
        <v>10</v>
      </c>
      <c r="K15" s="41"/>
      <c r="L15" s="41"/>
      <c r="M15" s="41"/>
      <c r="N15" s="41" t="s">
        <v>10</v>
      </c>
      <c r="O15" s="41"/>
    </row>
    <row r="16" spans="2:15" s="99" customFormat="1" ht="11.45" customHeight="1" x14ac:dyDescent="0.25">
      <c r="B16" s="29" t="s">
        <v>20</v>
      </c>
      <c r="C16" s="176" t="s">
        <v>21</v>
      </c>
      <c r="D16" s="177"/>
      <c r="E16" s="177"/>
      <c r="F16" s="177"/>
      <c r="G16" s="177"/>
      <c r="H16" s="177"/>
      <c r="I16" s="177"/>
      <c r="J16" s="177"/>
      <c r="K16" s="177"/>
      <c r="L16" s="178"/>
      <c r="M16" s="100"/>
      <c r="N16" s="101"/>
      <c r="O16" s="100"/>
    </row>
    <row r="17" spans="2:15" ht="11.45" customHeight="1" x14ac:dyDescent="0.25">
      <c r="B17" s="179" t="s">
        <v>22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42"/>
      <c r="N17" s="43"/>
      <c r="O17" s="1"/>
    </row>
    <row r="18" spans="2:15" ht="11.45" customHeight="1" x14ac:dyDescent="0.25">
      <c r="B18" s="44" t="s">
        <v>23</v>
      </c>
      <c r="C18" s="44"/>
      <c r="D18" s="46"/>
      <c r="E18" s="48"/>
      <c r="F18" s="48" t="s">
        <v>10</v>
      </c>
      <c r="G18" s="48"/>
      <c r="H18" s="48" t="s">
        <v>10</v>
      </c>
      <c r="I18" s="48"/>
      <c r="J18" s="41" t="s">
        <v>10</v>
      </c>
      <c r="K18" s="41"/>
      <c r="L18" s="48" t="s">
        <v>10</v>
      </c>
      <c r="M18" s="48"/>
      <c r="N18" s="41" t="s">
        <v>10</v>
      </c>
      <c r="O18" s="41"/>
    </row>
    <row r="19" spans="2:15" ht="11.45" customHeight="1" x14ac:dyDescent="0.25">
      <c r="B19" s="49" t="s">
        <v>24</v>
      </c>
      <c r="C19" s="49"/>
      <c r="D19" s="51"/>
      <c r="E19" s="52" t="s">
        <v>10</v>
      </c>
      <c r="F19" s="52" t="s">
        <v>10</v>
      </c>
      <c r="G19" s="52" t="s">
        <v>10</v>
      </c>
      <c r="H19" s="52" t="s">
        <v>10</v>
      </c>
      <c r="I19" s="52" t="s">
        <v>10</v>
      </c>
      <c r="J19" s="52" t="s">
        <v>10</v>
      </c>
      <c r="K19" s="52" t="s">
        <v>10</v>
      </c>
      <c r="L19" s="52" t="s">
        <v>10</v>
      </c>
      <c r="M19" s="52" t="s">
        <v>10</v>
      </c>
      <c r="N19" s="52" t="s">
        <v>10</v>
      </c>
      <c r="O19" s="52" t="s">
        <v>10</v>
      </c>
    </row>
    <row r="20" spans="2:15" ht="11.45" customHeight="1" x14ac:dyDescent="0.25">
      <c r="B20" s="44" t="s">
        <v>25</v>
      </c>
      <c r="C20" s="44"/>
      <c r="D20" s="46"/>
      <c r="E20" s="41" t="s">
        <v>10</v>
      </c>
      <c r="F20" s="41" t="s">
        <v>10</v>
      </c>
      <c r="G20" s="41" t="s">
        <v>10</v>
      </c>
      <c r="H20" s="41" t="s">
        <v>10</v>
      </c>
      <c r="I20" s="41" t="s">
        <v>10</v>
      </c>
      <c r="J20" s="41" t="s">
        <v>10</v>
      </c>
      <c r="K20" s="41" t="s">
        <v>10</v>
      </c>
      <c r="L20" s="41" t="s">
        <v>10</v>
      </c>
      <c r="M20" s="41" t="s">
        <v>10</v>
      </c>
      <c r="N20" s="41" t="s">
        <v>10</v>
      </c>
      <c r="O20" s="41" t="s">
        <v>10</v>
      </c>
    </row>
    <row r="21" spans="2:15" ht="11.45" customHeight="1" x14ac:dyDescent="0.25">
      <c r="B21" s="49" t="s">
        <v>18</v>
      </c>
      <c r="C21" s="49"/>
      <c r="D21" s="51"/>
      <c r="E21" s="52" t="s">
        <v>10</v>
      </c>
      <c r="F21" s="52" t="s">
        <v>10</v>
      </c>
      <c r="G21" s="52" t="s">
        <v>10</v>
      </c>
      <c r="H21" s="52" t="s">
        <v>10</v>
      </c>
      <c r="I21" s="52" t="s">
        <v>10</v>
      </c>
      <c r="J21" s="52" t="s">
        <v>10</v>
      </c>
      <c r="K21" s="52" t="s">
        <v>10</v>
      </c>
      <c r="L21" s="52" t="s">
        <v>10</v>
      </c>
      <c r="M21" s="52" t="s">
        <v>10</v>
      </c>
      <c r="N21" s="52" t="s">
        <v>10</v>
      </c>
      <c r="O21" s="52" t="s">
        <v>10</v>
      </c>
    </row>
    <row r="22" spans="2:15" ht="11.45" customHeight="1" x14ac:dyDescent="0.25">
      <c r="B22" s="44" t="s">
        <v>26</v>
      </c>
      <c r="C22" s="44"/>
      <c r="D22" s="46"/>
      <c r="E22" s="41" t="s">
        <v>10</v>
      </c>
      <c r="F22" s="41" t="s">
        <v>10</v>
      </c>
      <c r="G22" s="41" t="s">
        <v>10</v>
      </c>
      <c r="H22" s="41" t="s">
        <v>10</v>
      </c>
      <c r="I22" s="41" t="s">
        <v>10</v>
      </c>
      <c r="J22" s="41" t="s">
        <v>10</v>
      </c>
      <c r="K22" s="41" t="s">
        <v>10</v>
      </c>
      <c r="L22" s="41" t="s">
        <v>10</v>
      </c>
      <c r="M22" s="41" t="s">
        <v>10</v>
      </c>
      <c r="N22" s="41" t="s">
        <v>10</v>
      </c>
      <c r="O22" s="41" t="s">
        <v>10</v>
      </c>
    </row>
    <row r="23" spans="2:15" ht="11.45" customHeight="1" x14ac:dyDescent="0.25">
      <c r="B23" s="49" t="s">
        <v>27</v>
      </c>
      <c r="C23" s="49"/>
      <c r="D23" s="51"/>
      <c r="E23" s="52" t="s">
        <v>10</v>
      </c>
      <c r="F23" s="52" t="s">
        <v>10</v>
      </c>
      <c r="G23" s="52" t="s">
        <v>10</v>
      </c>
      <c r="H23" s="52" t="s">
        <v>10</v>
      </c>
      <c r="I23" s="52" t="s">
        <v>10</v>
      </c>
      <c r="J23" s="52" t="s">
        <v>10</v>
      </c>
      <c r="K23" s="52" t="s">
        <v>10</v>
      </c>
      <c r="L23" s="52" t="s">
        <v>10</v>
      </c>
      <c r="M23" s="52" t="s">
        <v>10</v>
      </c>
      <c r="N23" s="52" t="s">
        <v>10</v>
      </c>
      <c r="O23" s="52" t="s">
        <v>10</v>
      </c>
    </row>
    <row r="24" spans="2:15" ht="11.45" customHeight="1" x14ac:dyDescent="0.25">
      <c r="B24" s="44" t="s">
        <v>28</v>
      </c>
      <c r="C24" s="44"/>
      <c r="D24" s="46"/>
      <c r="E24" s="41" t="s">
        <v>10</v>
      </c>
      <c r="F24" s="41" t="s">
        <v>10</v>
      </c>
      <c r="G24" s="41" t="s">
        <v>10</v>
      </c>
      <c r="H24" s="41" t="s">
        <v>10</v>
      </c>
      <c r="I24" s="41" t="s">
        <v>10</v>
      </c>
      <c r="J24" s="41" t="s">
        <v>10</v>
      </c>
      <c r="K24" s="41" t="s">
        <v>10</v>
      </c>
      <c r="L24" s="41" t="s">
        <v>10</v>
      </c>
      <c r="M24" s="41" t="s">
        <v>10</v>
      </c>
      <c r="N24" s="41" t="s">
        <v>10</v>
      </c>
      <c r="O24" s="41" t="s">
        <v>10</v>
      </c>
    </row>
    <row r="25" spans="2:15" ht="11.45" customHeight="1" x14ac:dyDescent="0.25">
      <c r="B25" s="49" t="s">
        <v>29</v>
      </c>
      <c r="C25" s="49"/>
      <c r="D25" s="51"/>
      <c r="E25" s="52" t="s">
        <v>10</v>
      </c>
      <c r="F25" s="52" t="s">
        <v>10</v>
      </c>
      <c r="G25" s="52" t="s">
        <v>10</v>
      </c>
      <c r="H25" s="52" t="s">
        <v>10</v>
      </c>
      <c r="I25" s="52" t="s">
        <v>10</v>
      </c>
      <c r="J25" s="52" t="s">
        <v>10</v>
      </c>
      <c r="K25" s="52" t="s">
        <v>10</v>
      </c>
      <c r="L25" s="52" t="s">
        <v>10</v>
      </c>
      <c r="M25" s="52" t="s">
        <v>10</v>
      </c>
      <c r="N25" s="52" t="s">
        <v>10</v>
      </c>
      <c r="O25" s="52" t="s">
        <v>10</v>
      </c>
    </row>
    <row r="26" spans="2:15" ht="11.45" customHeight="1" x14ac:dyDescent="0.25">
      <c r="B26" s="44" t="s">
        <v>30</v>
      </c>
      <c r="C26" s="44"/>
      <c r="D26" s="46"/>
      <c r="E26" s="41" t="s">
        <v>10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10</v>
      </c>
    </row>
    <row r="27" spans="2:15" ht="11.45" customHeight="1" x14ac:dyDescent="0.25">
      <c r="B27" s="49" t="s">
        <v>31</v>
      </c>
      <c r="C27" s="49"/>
      <c r="D27" s="51"/>
      <c r="E27" s="52" t="s">
        <v>10</v>
      </c>
      <c r="F27" s="52" t="s">
        <v>10</v>
      </c>
      <c r="G27" s="52" t="s">
        <v>10</v>
      </c>
      <c r="H27" s="52" t="s">
        <v>10</v>
      </c>
      <c r="I27" s="52" t="s">
        <v>10</v>
      </c>
      <c r="J27" s="52" t="s">
        <v>10</v>
      </c>
      <c r="K27" s="52" t="s">
        <v>10</v>
      </c>
      <c r="L27" s="52" t="s">
        <v>10</v>
      </c>
      <c r="M27" s="52" t="s">
        <v>10</v>
      </c>
      <c r="N27" s="52" t="s">
        <v>10</v>
      </c>
      <c r="O27" s="52" t="s">
        <v>10</v>
      </c>
    </row>
    <row r="28" spans="2:15" ht="11.45" customHeight="1" x14ac:dyDescent="0.25">
      <c r="B28" s="44" t="s">
        <v>32</v>
      </c>
      <c r="C28" s="44"/>
      <c r="D28" s="46"/>
      <c r="E28" s="41" t="s">
        <v>10</v>
      </c>
      <c r="F28" s="41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  <c r="K28" s="41" t="s">
        <v>10</v>
      </c>
      <c r="L28" s="41" t="s">
        <v>10</v>
      </c>
      <c r="M28" s="41" t="s">
        <v>10</v>
      </c>
      <c r="N28" s="41" t="s">
        <v>10</v>
      </c>
      <c r="O28" s="41" t="s">
        <v>10</v>
      </c>
    </row>
    <row r="29" spans="2:15" ht="11.45" customHeight="1" x14ac:dyDescent="0.25">
      <c r="B29" s="49" t="s">
        <v>33</v>
      </c>
      <c r="C29" s="49"/>
      <c r="D29" s="51"/>
      <c r="E29" s="52" t="s">
        <v>10</v>
      </c>
      <c r="F29" s="52" t="s">
        <v>10</v>
      </c>
      <c r="G29" s="52" t="s">
        <v>10</v>
      </c>
      <c r="H29" s="52" t="s">
        <v>10</v>
      </c>
      <c r="I29" s="52" t="s">
        <v>10</v>
      </c>
      <c r="J29" s="52" t="s">
        <v>10</v>
      </c>
      <c r="K29" s="52" t="s">
        <v>10</v>
      </c>
      <c r="L29" s="52" t="s">
        <v>10</v>
      </c>
      <c r="M29" s="52" t="s">
        <v>10</v>
      </c>
      <c r="N29" s="52" t="s">
        <v>10</v>
      </c>
      <c r="O29" s="52" t="s">
        <v>10</v>
      </c>
    </row>
    <row r="30" spans="2:15" ht="11.45" customHeight="1" x14ac:dyDescent="0.25">
      <c r="B30" s="38" t="s">
        <v>34</v>
      </c>
      <c r="C30" s="38"/>
      <c r="D30" s="40"/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41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 t="s">
        <v>10</v>
      </c>
    </row>
    <row r="31" spans="2:15" ht="11.45" customHeight="1" x14ac:dyDescent="0.25">
      <c r="B31" s="53" t="s">
        <v>35</v>
      </c>
      <c r="C31" s="53"/>
      <c r="D31" s="55"/>
      <c r="E31" s="52"/>
      <c r="F31" s="52" t="s">
        <v>10</v>
      </c>
      <c r="G31" s="52"/>
      <c r="H31" s="52" t="s">
        <v>10</v>
      </c>
      <c r="I31" s="52"/>
      <c r="J31" s="52" t="s">
        <v>10</v>
      </c>
      <c r="K31" s="52"/>
      <c r="L31" s="52" t="s">
        <v>10</v>
      </c>
      <c r="M31" s="52"/>
      <c r="N31" s="52" t="s">
        <v>10</v>
      </c>
      <c r="O31" s="52"/>
    </row>
    <row r="32" spans="2:15" ht="11.45" customHeight="1" x14ac:dyDescent="0.25">
      <c r="B32" s="38" t="s">
        <v>36</v>
      </c>
      <c r="C32" s="38"/>
      <c r="D32" s="40"/>
      <c r="E32" s="41" t="s">
        <v>37</v>
      </c>
      <c r="F32" s="37" t="s">
        <v>37</v>
      </c>
      <c r="G32" s="56" t="s">
        <v>37</v>
      </c>
      <c r="H32" s="56" t="s">
        <v>15</v>
      </c>
      <c r="I32" s="37" t="s">
        <v>10</v>
      </c>
      <c r="J32" s="56" t="s">
        <v>15</v>
      </c>
      <c r="K32" s="56" t="s">
        <v>15</v>
      </c>
      <c r="L32" s="56" t="s">
        <v>15</v>
      </c>
      <c r="M32" s="37" t="s">
        <v>10</v>
      </c>
      <c r="N32" s="56" t="s">
        <v>15</v>
      </c>
      <c r="O32" s="56" t="s">
        <v>15</v>
      </c>
    </row>
    <row r="33" spans="1:15" ht="11.45" customHeight="1" x14ac:dyDescent="0.25">
      <c r="B33" s="53" t="s">
        <v>38</v>
      </c>
      <c r="C33" s="53"/>
      <c r="D33" s="55"/>
      <c r="E33" s="57"/>
      <c r="F33" s="57"/>
      <c r="G33" s="57" t="s">
        <v>37</v>
      </c>
      <c r="H33" s="57" t="s">
        <v>10</v>
      </c>
      <c r="I33" s="57" t="s">
        <v>15</v>
      </c>
      <c r="J33" s="57" t="s">
        <v>10</v>
      </c>
      <c r="K33" s="57" t="s">
        <v>15</v>
      </c>
      <c r="L33" s="57" t="s">
        <v>10</v>
      </c>
      <c r="M33" s="57" t="s">
        <v>15</v>
      </c>
      <c r="N33" s="57" t="s">
        <v>10</v>
      </c>
      <c r="O33" s="57" t="s">
        <v>15</v>
      </c>
    </row>
    <row r="34" spans="1:15" s="7" customFormat="1" ht="11.45" customHeight="1" x14ac:dyDescent="0.25">
      <c r="B34" s="58" t="s">
        <v>39</v>
      </c>
      <c r="C34" s="59">
        <v>1300</v>
      </c>
      <c r="D34" s="60"/>
      <c r="E34" s="61">
        <v>2.5</v>
      </c>
      <c r="F34" s="56">
        <v>3.5</v>
      </c>
      <c r="G34" s="56">
        <v>2.5</v>
      </c>
      <c r="H34" s="56">
        <v>5</v>
      </c>
      <c r="I34" s="56">
        <v>2.5</v>
      </c>
      <c r="J34" s="56">
        <v>5</v>
      </c>
      <c r="K34" s="56">
        <v>2.5</v>
      </c>
      <c r="L34" s="56">
        <v>5</v>
      </c>
      <c r="M34" s="56">
        <v>2.5</v>
      </c>
      <c r="N34" s="56">
        <v>5</v>
      </c>
      <c r="O34" s="56">
        <v>2.5</v>
      </c>
    </row>
    <row r="35" spans="1:15" s="62" customFormat="1" ht="11.45" customHeight="1" x14ac:dyDescent="0.25">
      <c r="B35" s="63" t="s">
        <v>40</v>
      </c>
      <c r="C35" s="63"/>
      <c r="D35" s="63"/>
      <c r="E35" s="65">
        <f t="shared" ref="E35:K35" si="0">ROUNDUP(((E34*$C$34)+10),0)</f>
        <v>3260</v>
      </c>
      <c r="F35" s="65">
        <f t="shared" si="0"/>
        <v>4560</v>
      </c>
      <c r="G35" s="65">
        <f t="shared" si="0"/>
        <v>3260</v>
      </c>
      <c r="H35" s="65">
        <f t="shared" si="0"/>
        <v>6510</v>
      </c>
      <c r="I35" s="65">
        <f t="shared" si="0"/>
        <v>3260</v>
      </c>
      <c r="J35" s="65">
        <f t="shared" si="0"/>
        <v>6510</v>
      </c>
      <c r="K35" s="65">
        <f t="shared" si="0"/>
        <v>3260</v>
      </c>
      <c r="L35" s="65">
        <f t="shared" ref="L35:O35" si="1">ROUNDUP(((L34*$C$34)+10),0)</f>
        <v>6510</v>
      </c>
      <c r="M35" s="65">
        <f t="shared" si="1"/>
        <v>3260</v>
      </c>
      <c r="N35" s="65">
        <f t="shared" si="1"/>
        <v>6510</v>
      </c>
      <c r="O35" s="65">
        <f t="shared" si="1"/>
        <v>3260</v>
      </c>
    </row>
    <row r="36" spans="1:15" s="66" customFormat="1" ht="15.75" customHeight="1" x14ac:dyDescent="0.25">
      <c r="B36" s="67" t="s">
        <v>41</v>
      </c>
      <c r="C36" s="67"/>
      <c r="D36" s="67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1.25" x14ac:dyDescent="0.25">
      <c r="B37" s="162" t="s">
        <v>42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"/>
      <c r="N37" s="28"/>
      <c r="O37" s="1"/>
    </row>
    <row r="38" spans="1:15" s="70" customFormat="1" ht="12" customHeight="1" x14ac:dyDescent="0.25">
      <c r="B38" s="71" t="s">
        <v>101</v>
      </c>
      <c r="C38" s="72">
        <v>350</v>
      </c>
      <c r="D38" s="73">
        <v>4.4000000000000004</v>
      </c>
      <c r="E38" s="74">
        <f t="shared" ref="E38:O49" si="2">$C38*$D38</f>
        <v>1540.0000000000002</v>
      </c>
      <c r="F38" s="74">
        <f t="shared" si="2"/>
        <v>1540.0000000000002</v>
      </c>
      <c r="G38" s="74">
        <f t="shared" si="2"/>
        <v>1540.0000000000002</v>
      </c>
      <c r="H38" s="74">
        <f t="shared" si="2"/>
        <v>1540.0000000000002</v>
      </c>
      <c r="I38" s="74">
        <f t="shared" si="2"/>
        <v>1540.0000000000002</v>
      </c>
      <c r="J38" s="74">
        <f t="shared" si="2"/>
        <v>1540.0000000000002</v>
      </c>
      <c r="K38" s="74">
        <f t="shared" si="2"/>
        <v>1540.0000000000002</v>
      </c>
      <c r="L38" s="74">
        <f t="shared" si="2"/>
        <v>1540.0000000000002</v>
      </c>
      <c r="M38" s="74">
        <f t="shared" si="2"/>
        <v>1540.0000000000002</v>
      </c>
      <c r="N38" s="74">
        <f t="shared" si="2"/>
        <v>1540.0000000000002</v>
      </c>
      <c r="O38" s="74">
        <f t="shared" si="2"/>
        <v>1540.0000000000002</v>
      </c>
    </row>
    <row r="39" spans="1:15" x14ac:dyDescent="0.25">
      <c r="B39" s="75" t="s">
        <v>68</v>
      </c>
      <c r="C39" s="76">
        <f>'[1]Цены на расходники'!$B$8</f>
        <v>1044.68</v>
      </c>
      <c r="D39" s="102">
        <v>5</v>
      </c>
      <c r="E39" s="78"/>
      <c r="F39" s="78"/>
      <c r="G39" s="78"/>
      <c r="H39" s="78">
        <f t="shared" si="2"/>
        <v>5223.4000000000005</v>
      </c>
      <c r="I39" s="78"/>
      <c r="J39" s="78"/>
      <c r="K39" s="78"/>
      <c r="L39" s="78">
        <f t="shared" si="2"/>
        <v>5223.4000000000005</v>
      </c>
      <c r="M39" s="78"/>
      <c r="N39" s="78"/>
      <c r="O39" s="78"/>
    </row>
    <row r="40" spans="1:15" x14ac:dyDescent="0.25">
      <c r="A40" s="1" t="s">
        <v>44</v>
      </c>
      <c r="B40" s="75" t="s">
        <v>45</v>
      </c>
      <c r="C40" s="76">
        <v>230</v>
      </c>
      <c r="D40" s="102">
        <v>1</v>
      </c>
      <c r="E40" s="78">
        <v>230</v>
      </c>
      <c r="F40" s="78">
        <v>230</v>
      </c>
      <c r="G40" s="78">
        <v>230</v>
      </c>
      <c r="H40" s="78">
        <v>230</v>
      </c>
      <c r="I40" s="78">
        <v>230</v>
      </c>
      <c r="J40" s="78">
        <v>230</v>
      </c>
      <c r="K40" s="78">
        <v>230</v>
      </c>
      <c r="L40" s="78">
        <v>230</v>
      </c>
      <c r="M40" s="78">
        <v>230</v>
      </c>
      <c r="N40" s="78">
        <v>230</v>
      </c>
      <c r="O40" s="78">
        <v>230</v>
      </c>
    </row>
    <row r="41" spans="1:15" x14ac:dyDescent="0.25">
      <c r="B41" s="75" t="s">
        <v>46</v>
      </c>
      <c r="C41" s="76">
        <v>80</v>
      </c>
      <c r="D41" s="102">
        <v>1</v>
      </c>
      <c r="E41" s="78">
        <f t="shared" si="2"/>
        <v>80</v>
      </c>
      <c r="F41" s="78">
        <f t="shared" si="2"/>
        <v>80</v>
      </c>
      <c r="G41" s="78">
        <f t="shared" si="2"/>
        <v>80</v>
      </c>
      <c r="H41" s="78">
        <f t="shared" si="2"/>
        <v>80</v>
      </c>
      <c r="I41" s="78">
        <f t="shared" si="2"/>
        <v>80</v>
      </c>
      <c r="J41" s="78">
        <f t="shared" si="2"/>
        <v>80</v>
      </c>
      <c r="K41" s="78">
        <f t="shared" si="2"/>
        <v>80</v>
      </c>
      <c r="L41" s="78">
        <f t="shared" si="2"/>
        <v>80</v>
      </c>
      <c r="M41" s="78">
        <f t="shared" si="2"/>
        <v>80</v>
      </c>
      <c r="N41" s="78">
        <f t="shared" si="2"/>
        <v>80</v>
      </c>
      <c r="O41" s="78">
        <f t="shared" si="2"/>
        <v>80</v>
      </c>
    </row>
    <row r="42" spans="1:15" x14ac:dyDescent="0.25">
      <c r="A42" s="1" t="s">
        <v>47</v>
      </c>
      <c r="B42" s="75" t="s">
        <v>48</v>
      </c>
      <c r="C42" s="76">
        <v>330</v>
      </c>
      <c r="D42" s="102">
        <v>1</v>
      </c>
      <c r="E42" s="78"/>
      <c r="F42" s="78">
        <f t="shared" si="2"/>
        <v>330</v>
      </c>
      <c r="G42" s="78"/>
      <c r="H42" s="78">
        <f t="shared" si="2"/>
        <v>330</v>
      </c>
      <c r="I42" s="78"/>
      <c r="J42" s="78">
        <f t="shared" si="2"/>
        <v>330</v>
      </c>
      <c r="K42" s="78"/>
      <c r="L42" s="78">
        <f t="shared" si="2"/>
        <v>330</v>
      </c>
      <c r="M42" s="78"/>
      <c r="N42" s="78">
        <f t="shared" si="2"/>
        <v>330</v>
      </c>
      <c r="O42" s="78"/>
    </row>
    <row r="43" spans="1:15" x14ac:dyDescent="0.25">
      <c r="A43" s="1" t="s">
        <v>49</v>
      </c>
      <c r="B43" s="75" t="s">
        <v>65</v>
      </c>
      <c r="C43" s="76">
        <v>480</v>
      </c>
      <c r="D43" s="102">
        <v>1</v>
      </c>
      <c r="E43" s="78"/>
      <c r="F43" s="78">
        <f t="shared" si="2"/>
        <v>480</v>
      </c>
      <c r="G43" s="78"/>
      <c r="H43" s="78">
        <f t="shared" si="2"/>
        <v>480</v>
      </c>
      <c r="I43" s="78"/>
      <c r="J43" s="78">
        <f t="shared" si="2"/>
        <v>480</v>
      </c>
      <c r="K43" s="78"/>
      <c r="L43" s="78">
        <f t="shared" si="2"/>
        <v>480</v>
      </c>
      <c r="M43" s="78"/>
      <c r="N43" s="78">
        <f t="shared" si="2"/>
        <v>480</v>
      </c>
      <c r="O43" s="78"/>
    </row>
    <row r="44" spans="1:15" x14ac:dyDescent="0.25">
      <c r="A44" s="1" t="s">
        <v>50</v>
      </c>
      <c r="B44" s="75" t="s">
        <v>66</v>
      </c>
      <c r="C44" s="76">
        <v>630</v>
      </c>
      <c r="D44" s="102">
        <v>4</v>
      </c>
      <c r="E44" s="78"/>
      <c r="F44" s="78">
        <f t="shared" si="2"/>
        <v>2520</v>
      </c>
      <c r="G44" s="78"/>
      <c r="H44" s="78">
        <f t="shared" si="2"/>
        <v>2520</v>
      </c>
      <c r="I44" s="78"/>
      <c r="J44" s="78">
        <f t="shared" si="2"/>
        <v>2520</v>
      </c>
      <c r="K44" s="78"/>
      <c r="L44" s="78">
        <f t="shared" si="2"/>
        <v>2520</v>
      </c>
      <c r="M44" s="78"/>
      <c r="N44" s="78">
        <f t="shared" si="2"/>
        <v>2520</v>
      </c>
      <c r="O44" s="78"/>
    </row>
    <row r="45" spans="1:15" x14ac:dyDescent="0.25">
      <c r="B45" s="75" t="s">
        <v>52</v>
      </c>
      <c r="C45" s="76">
        <v>350</v>
      </c>
      <c r="D45" s="102">
        <v>7.6</v>
      </c>
      <c r="E45" s="78"/>
      <c r="F45" s="78"/>
      <c r="G45" s="78"/>
      <c r="H45" s="78"/>
      <c r="I45" s="78"/>
      <c r="J45" s="78">
        <f t="shared" si="2"/>
        <v>2660</v>
      </c>
      <c r="K45" s="78"/>
      <c r="L45" s="78"/>
      <c r="M45" s="78"/>
      <c r="N45" s="78">
        <f t="shared" si="2"/>
        <v>2660</v>
      </c>
      <c r="O45" s="78"/>
    </row>
    <row r="46" spans="1:15" x14ac:dyDescent="0.25">
      <c r="A46" s="80"/>
      <c r="B46" s="75" t="s">
        <v>53</v>
      </c>
      <c r="C46" s="76">
        <v>1000</v>
      </c>
      <c r="D46" s="102">
        <v>0.5</v>
      </c>
      <c r="E46" s="78"/>
      <c r="F46" s="78">
        <f t="shared" si="2"/>
        <v>500</v>
      </c>
      <c r="G46" s="78"/>
      <c r="H46" s="78">
        <f t="shared" si="2"/>
        <v>500</v>
      </c>
      <c r="I46" s="78"/>
      <c r="J46" s="78">
        <f t="shared" si="2"/>
        <v>500</v>
      </c>
      <c r="K46" s="78"/>
      <c r="L46" s="78">
        <f t="shared" si="2"/>
        <v>500</v>
      </c>
      <c r="M46" s="78"/>
      <c r="N46" s="78">
        <f t="shared" si="2"/>
        <v>500</v>
      </c>
      <c r="O46" s="78"/>
    </row>
    <row r="47" spans="1:15" x14ac:dyDescent="0.25">
      <c r="A47" s="1" t="s">
        <v>54</v>
      </c>
      <c r="B47" s="75" t="s">
        <v>55</v>
      </c>
      <c r="C47" s="76">
        <v>7740</v>
      </c>
      <c r="D47" s="102">
        <v>0</v>
      </c>
      <c r="E47" s="78"/>
      <c r="F47" s="78">
        <f t="shared" si="2"/>
        <v>0</v>
      </c>
      <c r="G47" s="78"/>
      <c r="H47" s="78">
        <f t="shared" si="2"/>
        <v>0</v>
      </c>
      <c r="I47" s="78"/>
      <c r="J47" s="78">
        <f t="shared" si="2"/>
        <v>0</v>
      </c>
      <c r="K47" s="78"/>
      <c r="L47" s="78">
        <f t="shared" si="2"/>
        <v>0</v>
      </c>
      <c r="M47" s="78"/>
      <c r="N47" s="78">
        <f t="shared" si="2"/>
        <v>0</v>
      </c>
      <c r="O47" s="78"/>
    </row>
    <row r="48" spans="1:15" s="81" customFormat="1" ht="9" x14ac:dyDescent="0.25">
      <c r="A48" s="81" t="s">
        <v>56</v>
      </c>
      <c r="B48" s="82" t="s">
        <v>64</v>
      </c>
      <c r="C48" s="126">
        <v>950</v>
      </c>
      <c r="D48" s="103">
        <v>0.6</v>
      </c>
      <c r="E48" s="85"/>
      <c r="F48" s="85"/>
      <c r="G48" s="85"/>
      <c r="H48" s="85">
        <f t="shared" si="2"/>
        <v>570</v>
      </c>
      <c r="I48" s="85"/>
      <c r="J48" s="85"/>
      <c r="K48" s="85"/>
      <c r="L48" s="85">
        <f t="shared" si="2"/>
        <v>570</v>
      </c>
      <c r="M48" s="85"/>
      <c r="N48" s="85"/>
      <c r="O48" s="85"/>
    </row>
    <row r="49" spans="2:15" s="81" customFormat="1" ht="9" x14ac:dyDescent="0.25">
      <c r="B49" s="127" t="s">
        <v>63</v>
      </c>
      <c r="C49" s="128">
        <v>750</v>
      </c>
      <c r="D49" s="103">
        <v>0.4</v>
      </c>
      <c r="E49" s="85"/>
      <c r="F49" s="85"/>
      <c r="G49" s="85"/>
      <c r="H49" s="85">
        <f t="shared" si="2"/>
        <v>300</v>
      </c>
      <c r="I49" s="85"/>
      <c r="J49" s="85"/>
      <c r="K49" s="85"/>
      <c r="L49" s="85">
        <f t="shared" si="2"/>
        <v>300</v>
      </c>
      <c r="M49" s="85"/>
      <c r="N49" s="85"/>
      <c r="O49" s="85"/>
    </row>
    <row r="50" spans="2:15" x14ac:dyDescent="0.25">
      <c r="B50" s="75" t="s">
        <v>58</v>
      </c>
      <c r="C50" s="76">
        <f>'[1]Цены на расходники'!$B$21</f>
        <v>400</v>
      </c>
      <c r="D50" s="79">
        <v>1</v>
      </c>
      <c r="E50" s="78">
        <f t="shared" ref="E50:N50" si="3">$C50*$D50</f>
        <v>400</v>
      </c>
      <c r="F50" s="78">
        <f t="shared" si="3"/>
        <v>400</v>
      </c>
      <c r="G50" s="78">
        <f t="shared" si="3"/>
        <v>400</v>
      </c>
      <c r="H50" s="78">
        <f t="shared" si="3"/>
        <v>400</v>
      </c>
      <c r="I50" s="78">
        <f t="shared" si="3"/>
        <v>400</v>
      </c>
      <c r="J50" s="78">
        <f t="shared" si="3"/>
        <v>400</v>
      </c>
      <c r="K50" s="78">
        <f>$C50*$D50</f>
        <v>400</v>
      </c>
      <c r="L50" s="78">
        <f t="shared" si="3"/>
        <v>400</v>
      </c>
      <c r="M50" s="78">
        <f t="shared" si="3"/>
        <v>400</v>
      </c>
      <c r="N50" s="78">
        <f t="shared" si="3"/>
        <v>400</v>
      </c>
      <c r="O50" s="78">
        <f>$C50*$D50</f>
        <v>400</v>
      </c>
    </row>
    <row r="51" spans="2:15" s="87" customFormat="1" ht="15.75" customHeight="1" x14ac:dyDescent="0.25">
      <c r="B51" s="164" t="s">
        <v>102</v>
      </c>
      <c r="C51" s="165"/>
      <c r="D51" s="166"/>
      <c r="E51" s="88">
        <f t="shared" ref="E51:J51" si="4">SUM(E38:E50)</f>
        <v>2250</v>
      </c>
      <c r="F51" s="88">
        <f t="shared" si="4"/>
        <v>6080</v>
      </c>
      <c r="G51" s="88">
        <f t="shared" si="4"/>
        <v>2250</v>
      </c>
      <c r="H51" s="88">
        <f t="shared" si="4"/>
        <v>12173.400000000001</v>
      </c>
      <c r="I51" s="88">
        <f t="shared" si="4"/>
        <v>2250</v>
      </c>
      <c r="J51" s="88">
        <f t="shared" si="4"/>
        <v>8740</v>
      </c>
      <c r="K51" s="88">
        <f>SUM(K38:K50)- K48-K49</f>
        <v>2250</v>
      </c>
      <c r="L51" s="88">
        <f t="shared" ref="L51:N51" si="5">SUM(L38:L50)</f>
        <v>12173.400000000001</v>
      </c>
      <c r="M51" s="88">
        <f t="shared" si="5"/>
        <v>2250</v>
      </c>
      <c r="N51" s="88">
        <f t="shared" si="5"/>
        <v>8740</v>
      </c>
      <c r="O51" s="88">
        <f>SUM(O38:O50)- O48-O49</f>
        <v>2250</v>
      </c>
    </row>
    <row r="52" spans="2:15" s="89" customFormat="1" ht="15" customHeight="1" x14ac:dyDescent="0.25">
      <c r="B52" s="167" t="s">
        <v>103</v>
      </c>
      <c r="C52" s="168"/>
      <c r="D52" s="169"/>
      <c r="E52" s="90">
        <f t="shared" ref="E52:K52" si="6">E51+E35</f>
        <v>5510</v>
      </c>
      <c r="F52" s="90">
        <f t="shared" si="6"/>
        <v>10640</v>
      </c>
      <c r="G52" s="90">
        <f t="shared" si="6"/>
        <v>5510</v>
      </c>
      <c r="H52" s="90">
        <f t="shared" si="6"/>
        <v>18683.400000000001</v>
      </c>
      <c r="I52" s="90">
        <f t="shared" si="6"/>
        <v>5510</v>
      </c>
      <c r="J52" s="90">
        <f t="shared" si="6"/>
        <v>15250</v>
      </c>
      <c r="K52" s="90">
        <f t="shared" si="6"/>
        <v>5510</v>
      </c>
      <c r="L52" s="90">
        <f t="shared" ref="L52:O52" si="7">L51+L35</f>
        <v>18683.400000000001</v>
      </c>
      <c r="M52" s="90">
        <f t="shared" si="7"/>
        <v>5510</v>
      </c>
      <c r="N52" s="90">
        <f t="shared" si="7"/>
        <v>15250</v>
      </c>
      <c r="O52" s="90">
        <f t="shared" si="7"/>
        <v>5510</v>
      </c>
    </row>
    <row r="53" spans="2:15" s="104" customFormat="1" ht="11.25" x14ac:dyDescent="0.25">
      <c r="B53" s="105"/>
      <c r="C53" s="129"/>
      <c r="D53" s="107"/>
      <c r="E53" s="108"/>
      <c r="F53" s="108"/>
      <c r="G53" s="108"/>
      <c r="H53" s="108"/>
      <c r="I53" s="108"/>
      <c r="J53" s="108"/>
      <c r="K53" s="109"/>
      <c r="L53" s="108"/>
      <c r="M53" s="108"/>
      <c r="N53" s="108"/>
      <c r="O53" s="109"/>
    </row>
    <row r="54" spans="2:15" s="110" customFormat="1" ht="15.75" customHeight="1" x14ac:dyDescent="0.25"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2:15" s="111" customFormat="1" ht="15.75" customHeight="1" x14ac:dyDescent="0.25">
      <c r="B55" s="112"/>
      <c r="C55" s="113"/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</row>
    <row r="56" spans="2:15" s="91" customFormat="1" ht="15.75" customHeight="1" x14ac:dyDescent="0.25">
      <c r="B56" s="116"/>
      <c r="C56" s="117"/>
      <c r="D56" s="11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spans="2:15" s="91" customFormat="1" ht="15.75" customHeight="1" x14ac:dyDescent="0.25">
      <c r="B57" s="120"/>
      <c r="C57" s="121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2:15" s="91" customFormat="1" ht="15.75" customHeight="1" x14ac:dyDescent="0.25">
      <c r="B58" s="92"/>
      <c r="C58" s="92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2:15" x14ac:dyDescent="0.25">
      <c r="B59" s="1" t="s">
        <v>59</v>
      </c>
      <c r="D59" s="1"/>
    </row>
    <row r="61" spans="2:15" s="95" customFormat="1" ht="12.75" x14ac:dyDescent="0.25">
      <c r="B61" s="95" t="str">
        <f>'[1]Цены на расходники'!$A$56</f>
        <v xml:space="preserve">Внимание! 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 s="95" customFormat="1" ht="12.75" x14ac:dyDescent="0.25">
      <c r="B62" s="95" t="str">
        <f>'[1]Цены на расходники'!$A$57</f>
        <v>Стоимости ТО на день обращения могут отличаться от приведенных в таблице в связи с возможным  изменением стоимости запасных частей.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</sheetData>
  <mergeCells count="10">
    <mergeCell ref="B37:L37"/>
    <mergeCell ref="B51:D51"/>
    <mergeCell ref="B52:D52"/>
    <mergeCell ref="B54:O54"/>
    <mergeCell ref="B2:B3"/>
    <mergeCell ref="G2:J2"/>
    <mergeCell ref="C3:D3"/>
    <mergeCell ref="B6:L6"/>
    <mergeCell ref="C16:L16"/>
    <mergeCell ref="B17:L17"/>
  </mergeCells>
  <hyperlinks>
    <hyperlink ref="C3" location="Автомобили!A1" display="#Автомобили"/>
  </hyperlinks>
  <pageMargins left="0.7" right="0.7" top="0.75" bottom="0.75" header="0.3" footer="0.3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N4" sqref="N4"/>
    </sheetView>
  </sheetViews>
  <sheetFormatPr defaultRowHeight="15" x14ac:dyDescent="0.25"/>
  <cols>
    <col min="1" max="1" width="6.85546875" customWidth="1"/>
    <col min="2" max="2" width="34" customWidth="1"/>
    <col min="3" max="3" width="6.7109375" style="97" customWidth="1"/>
    <col min="4" max="4" width="5.5703125" customWidth="1"/>
  </cols>
  <sheetData>
    <row r="1" spans="1:15" ht="9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2.75" customHeight="1" x14ac:dyDescent="0.25">
      <c r="A2" s="1"/>
      <c r="B2" s="1"/>
      <c r="C2" s="6"/>
      <c r="D2" s="8"/>
      <c r="F2" s="8"/>
      <c r="G2" s="172"/>
      <c r="H2" s="172"/>
      <c r="I2" s="172"/>
      <c r="J2" s="172"/>
      <c r="K2" s="9"/>
      <c r="L2" s="5"/>
      <c r="M2" s="1"/>
      <c r="N2" s="1"/>
      <c r="O2" s="9"/>
    </row>
    <row r="3" spans="1:15" ht="15" customHeight="1" x14ac:dyDescent="0.25">
      <c r="A3" s="1"/>
      <c r="B3" s="1"/>
      <c r="C3" s="173"/>
      <c r="D3" s="173"/>
      <c r="E3" s="10"/>
      <c r="F3" s="10"/>
      <c r="I3" s="12"/>
      <c r="J3" s="10"/>
      <c r="K3" s="10"/>
      <c r="L3" s="10"/>
      <c r="M3" s="12"/>
      <c r="N3" s="10"/>
      <c r="O3" s="10"/>
    </row>
    <row r="4" spans="1:15" ht="12.75" customHeight="1" x14ac:dyDescent="0.25">
      <c r="A4" s="13"/>
      <c r="B4" s="170" t="s">
        <v>2</v>
      </c>
      <c r="C4" s="6"/>
      <c r="D4" s="7"/>
      <c r="E4" s="161" t="s">
        <v>60</v>
      </c>
      <c r="F4" s="8"/>
      <c r="G4" s="172" t="s">
        <v>4</v>
      </c>
      <c r="H4" s="172"/>
      <c r="I4" s="172"/>
      <c r="J4" s="172"/>
      <c r="K4" s="9"/>
      <c r="L4" s="5"/>
      <c r="M4" s="18"/>
      <c r="N4" s="18"/>
      <c r="O4" s="9"/>
    </row>
    <row r="5" spans="1:15" s="13" customFormat="1" ht="13.15" customHeight="1" x14ac:dyDescent="0.25">
      <c r="B5" s="171"/>
      <c r="C5" s="173" t="s">
        <v>5</v>
      </c>
      <c r="D5" s="174"/>
      <c r="E5" s="10"/>
      <c r="F5" s="10"/>
      <c r="G5"/>
      <c r="H5" s="11"/>
      <c r="I5" s="12"/>
      <c r="J5" s="10"/>
      <c r="K5" s="10"/>
      <c r="L5" s="10"/>
      <c r="M5" s="12"/>
      <c r="N5" s="10"/>
      <c r="O5" s="10"/>
    </row>
    <row r="6" spans="1:15" x14ac:dyDescent="0.25">
      <c r="A6" s="23"/>
      <c r="B6" s="14" t="s">
        <v>6</v>
      </c>
      <c r="C6" s="15"/>
      <c r="D6" s="16"/>
      <c r="E6" s="18">
        <v>15</v>
      </c>
      <c r="F6" s="18">
        <v>30</v>
      </c>
      <c r="G6" s="18">
        <v>45</v>
      </c>
      <c r="H6" s="18">
        <v>60</v>
      </c>
      <c r="I6" s="18">
        <v>75</v>
      </c>
      <c r="J6" s="18">
        <v>90</v>
      </c>
      <c r="K6" s="18">
        <v>105</v>
      </c>
      <c r="L6" s="18">
        <v>120</v>
      </c>
      <c r="M6" s="18">
        <v>135</v>
      </c>
      <c r="N6" s="18">
        <v>150</v>
      </c>
      <c r="O6" s="18">
        <v>165</v>
      </c>
    </row>
    <row r="7" spans="1:15" ht="10.5" customHeight="1" x14ac:dyDescent="0.25">
      <c r="A7" s="1"/>
      <c r="B7" s="19" t="s">
        <v>7</v>
      </c>
      <c r="C7" s="20"/>
      <c r="D7" s="20"/>
      <c r="E7" s="22">
        <v>12</v>
      </c>
      <c r="F7" s="22">
        <v>24</v>
      </c>
      <c r="G7" s="22">
        <v>36</v>
      </c>
      <c r="H7" s="22">
        <v>48</v>
      </c>
      <c r="I7" s="22">
        <v>60</v>
      </c>
      <c r="J7" s="22">
        <v>72</v>
      </c>
      <c r="K7" s="22">
        <v>84</v>
      </c>
      <c r="L7" s="22">
        <v>96</v>
      </c>
      <c r="M7" s="22">
        <v>108</v>
      </c>
      <c r="N7" s="22">
        <v>120</v>
      </c>
      <c r="O7" s="22">
        <v>132</v>
      </c>
    </row>
    <row r="8" spans="1:15" ht="10.5" customHeight="1" x14ac:dyDescent="0.25">
      <c r="A8" s="1"/>
      <c r="B8" s="162" t="s">
        <v>8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32"/>
      <c r="N8" s="32"/>
      <c r="O8" s="32"/>
    </row>
    <row r="9" spans="1:15" ht="10.5" customHeight="1" x14ac:dyDescent="0.25">
      <c r="A9" s="1"/>
      <c r="B9" s="29" t="s">
        <v>9</v>
      </c>
      <c r="C9" s="30"/>
      <c r="D9" s="31"/>
      <c r="E9" s="32" t="s">
        <v>10</v>
      </c>
      <c r="F9" s="32" t="s">
        <v>10</v>
      </c>
      <c r="G9" s="32" t="s">
        <v>10</v>
      </c>
      <c r="H9" s="32" t="s">
        <v>10</v>
      </c>
      <c r="I9" s="32" t="s">
        <v>10</v>
      </c>
      <c r="J9" s="32" t="s">
        <v>10</v>
      </c>
      <c r="K9" s="32" t="s">
        <v>10</v>
      </c>
      <c r="L9" s="32" t="s">
        <v>10</v>
      </c>
      <c r="M9" s="32" t="s">
        <v>10</v>
      </c>
      <c r="N9" s="32" t="s">
        <v>10</v>
      </c>
      <c r="O9" s="32" t="s">
        <v>10</v>
      </c>
    </row>
    <row r="10" spans="1:15" ht="10.5" customHeight="1" x14ac:dyDescent="0.25">
      <c r="A10" s="1"/>
      <c r="B10" s="29" t="s">
        <v>61</v>
      </c>
      <c r="C10" s="30"/>
      <c r="D10" s="31"/>
      <c r="E10" s="32"/>
      <c r="F10" s="32"/>
      <c r="G10" s="32"/>
      <c r="H10" s="32"/>
      <c r="I10" s="32"/>
      <c r="J10" s="98" t="s">
        <v>10</v>
      </c>
      <c r="K10" s="32"/>
      <c r="L10" s="32"/>
      <c r="M10" s="32"/>
      <c r="N10" s="98" t="s">
        <v>10</v>
      </c>
      <c r="O10" s="32"/>
    </row>
    <row r="11" spans="1:15" ht="10.5" customHeight="1" x14ac:dyDescent="0.25">
      <c r="A11" s="1"/>
      <c r="B11" s="34" t="s">
        <v>12</v>
      </c>
      <c r="C11" s="35"/>
      <c r="D11" s="36"/>
      <c r="E11" s="37"/>
      <c r="F11" s="37"/>
      <c r="G11" s="37"/>
      <c r="H11" s="37" t="s">
        <v>10</v>
      </c>
      <c r="I11" s="37"/>
      <c r="J11" s="37"/>
      <c r="K11" s="37"/>
      <c r="L11" s="37" t="s">
        <v>10</v>
      </c>
      <c r="M11" s="37"/>
      <c r="N11" s="37"/>
      <c r="O11" s="37"/>
    </row>
    <row r="12" spans="1:15" ht="10.5" customHeight="1" x14ac:dyDescent="0.25">
      <c r="A12" s="1"/>
      <c r="B12" s="29" t="s">
        <v>13</v>
      </c>
      <c r="C12" s="30"/>
      <c r="D12" s="31"/>
      <c r="E12" s="32"/>
      <c r="F12" s="32"/>
      <c r="G12" s="32"/>
      <c r="H12" s="32" t="s">
        <v>10</v>
      </c>
      <c r="I12" s="32"/>
      <c r="J12" s="32"/>
      <c r="K12" s="32"/>
      <c r="L12" s="32" t="s">
        <v>10</v>
      </c>
      <c r="M12" s="32"/>
      <c r="N12" s="32"/>
      <c r="O12" s="32"/>
    </row>
    <row r="13" spans="1:15" ht="10.5" customHeight="1" x14ac:dyDescent="0.25">
      <c r="A13" s="1"/>
      <c r="B13" s="38" t="s">
        <v>14</v>
      </c>
      <c r="C13" s="39"/>
      <c r="D13" s="40"/>
      <c r="E13" s="41"/>
      <c r="F13" s="41" t="s">
        <v>10</v>
      </c>
      <c r="G13" s="41"/>
      <c r="H13" s="41" t="s">
        <v>15</v>
      </c>
      <c r="I13" s="41"/>
      <c r="J13" s="41" t="s">
        <v>15</v>
      </c>
      <c r="K13" s="41"/>
      <c r="L13" s="41" t="s">
        <v>15</v>
      </c>
      <c r="M13" s="41"/>
      <c r="N13" s="41" t="s">
        <v>15</v>
      </c>
      <c r="O13" s="41"/>
    </row>
    <row r="14" spans="1:15" ht="10.5" customHeight="1" x14ac:dyDescent="0.25">
      <c r="A14" s="1"/>
      <c r="B14" s="29" t="s">
        <v>16</v>
      </c>
      <c r="C14" s="30"/>
      <c r="D14" s="31"/>
      <c r="E14" s="32"/>
      <c r="F14" s="32" t="s">
        <v>10</v>
      </c>
      <c r="G14" s="32"/>
      <c r="H14" s="32" t="s">
        <v>10</v>
      </c>
      <c r="I14" s="32"/>
      <c r="J14" s="32" t="s">
        <v>10</v>
      </c>
      <c r="K14" s="32"/>
      <c r="L14" s="32" t="s">
        <v>10</v>
      </c>
      <c r="M14" s="32"/>
      <c r="N14" s="32" t="s">
        <v>10</v>
      </c>
      <c r="O14" s="32"/>
    </row>
    <row r="15" spans="1:15" ht="10.5" customHeight="1" x14ac:dyDescent="0.25">
      <c r="A15" s="1"/>
      <c r="B15" s="38" t="s">
        <v>17</v>
      </c>
      <c r="C15" s="39"/>
      <c r="D15" s="40"/>
      <c r="E15" s="41"/>
      <c r="F15" s="41" t="s">
        <v>10</v>
      </c>
      <c r="G15" s="41"/>
      <c r="H15" s="41" t="s">
        <v>10</v>
      </c>
      <c r="I15" s="41"/>
      <c r="J15" s="41" t="s">
        <v>10</v>
      </c>
      <c r="K15" s="41"/>
      <c r="L15" s="41" t="s">
        <v>10</v>
      </c>
      <c r="M15" s="41"/>
      <c r="N15" s="41" t="s">
        <v>10</v>
      </c>
      <c r="O15" s="41"/>
    </row>
    <row r="16" spans="1:15" ht="10.5" customHeight="1" x14ac:dyDescent="0.25">
      <c r="A16" s="1"/>
      <c r="B16" s="29" t="s">
        <v>18</v>
      </c>
      <c r="C16" s="30"/>
      <c r="D16" s="31"/>
      <c r="E16" s="32"/>
      <c r="F16" s="32" t="s">
        <v>10</v>
      </c>
      <c r="G16" s="32"/>
      <c r="H16" s="32" t="s">
        <v>10</v>
      </c>
      <c r="I16" s="32"/>
      <c r="J16" s="32" t="s">
        <v>10</v>
      </c>
      <c r="K16" s="32"/>
      <c r="L16" s="32" t="s">
        <v>10</v>
      </c>
      <c r="M16" s="32"/>
      <c r="N16" s="32" t="s">
        <v>10</v>
      </c>
      <c r="O16" s="32"/>
    </row>
    <row r="17" spans="1:15" ht="10.5" customHeight="1" x14ac:dyDescent="0.25">
      <c r="A17" s="1"/>
      <c r="B17" s="38" t="s">
        <v>19</v>
      </c>
      <c r="C17" s="39"/>
      <c r="D17" s="40"/>
      <c r="E17" s="41"/>
      <c r="F17" s="41"/>
      <c r="G17" s="41"/>
      <c r="H17" s="41"/>
      <c r="I17" s="41"/>
      <c r="J17" s="41" t="s">
        <v>10</v>
      </c>
      <c r="K17" s="41"/>
      <c r="L17" s="41"/>
      <c r="M17" s="41"/>
      <c r="N17" s="41" t="s">
        <v>10</v>
      </c>
      <c r="O17" s="41"/>
    </row>
    <row r="18" spans="1:15" ht="11.25" customHeight="1" x14ac:dyDescent="0.25">
      <c r="A18" s="99"/>
      <c r="B18" s="29" t="s">
        <v>20</v>
      </c>
      <c r="C18" s="176" t="s">
        <v>21</v>
      </c>
      <c r="D18" s="177"/>
      <c r="E18" s="177"/>
      <c r="F18" s="177"/>
      <c r="G18" s="177"/>
      <c r="H18" s="177"/>
      <c r="I18" s="177"/>
      <c r="J18" s="177"/>
      <c r="K18" s="177"/>
      <c r="L18" s="178"/>
      <c r="M18" s="100"/>
      <c r="N18" s="100"/>
      <c r="O18" s="100"/>
    </row>
    <row r="19" spans="1:15" ht="9.75" customHeight="1" x14ac:dyDescent="0.25">
      <c r="A19" s="1"/>
      <c r="B19" s="179" t="s">
        <v>22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42"/>
      <c r="N19" s="42"/>
      <c r="O19" s="42"/>
    </row>
    <row r="20" spans="1:15" ht="10.5" customHeight="1" x14ac:dyDescent="0.25">
      <c r="A20" s="1"/>
      <c r="B20" s="44" t="s">
        <v>23</v>
      </c>
      <c r="C20" s="45"/>
      <c r="D20" s="46"/>
      <c r="E20" s="48"/>
      <c r="F20" s="48" t="s">
        <v>10</v>
      </c>
      <c r="G20" s="48"/>
      <c r="H20" s="48" t="s">
        <v>10</v>
      </c>
      <c r="I20" s="48"/>
      <c r="J20" s="41" t="s">
        <v>10</v>
      </c>
      <c r="K20" s="41"/>
      <c r="L20" s="41" t="s">
        <v>10</v>
      </c>
      <c r="M20" s="48"/>
      <c r="N20" s="41" t="s">
        <v>10</v>
      </c>
      <c r="O20" s="41"/>
    </row>
    <row r="21" spans="1:15" ht="10.5" customHeight="1" x14ac:dyDescent="0.25">
      <c r="A21" s="1"/>
      <c r="B21" s="49" t="s">
        <v>24</v>
      </c>
      <c r="C21" s="50"/>
      <c r="D21" s="51"/>
      <c r="E21" s="52" t="s">
        <v>10</v>
      </c>
      <c r="F21" s="52" t="s">
        <v>10</v>
      </c>
      <c r="G21" s="52" t="s">
        <v>10</v>
      </c>
      <c r="H21" s="52" t="s">
        <v>10</v>
      </c>
      <c r="I21" s="52" t="s">
        <v>10</v>
      </c>
      <c r="J21" s="52" t="s">
        <v>10</v>
      </c>
      <c r="K21" s="52" t="s">
        <v>10</v>
      </c>
      <c r="L21" s="52" t="s">
        <v>10</v>
      </c>
      <c r="M21" s="52" t="s">
        <v>10</v>
      </c>
      <c r="N21" s="52" t="s">
        <v>10</v>
      </c>
      <c r="O21" s="52" t="s">
        <v>10</v>
      </c>
    </row>
    <row r="22" spans="1:15" ht="10.5" customHeight="1" x14ac:dyDescent="0.25">
      <c r="A22" s="1"/>
      <c r="B22" s="44" t="s">
        <v>25</v>
      </c>
      <c r="C22" s="45"/>
      <c r="D22" s="46"/>
      <c r="E22" s="41" t="s">
        <v>10</v>
      </c>
      <c r="F22" s="41" t="s">
        <v>10</v>
      </c>
      <c r="G22" s="41" t="s">
        <v>10</v>
      </c>
      <c r="H22" s="41" t="s">
        <v>10</v>
      </c>
      <c r="I22" s="41" t="s">
        <v>10</v>
      </c>
      <c r="J22" s="41" t="s">
        <v>10</v>
      </c>
      <c r="K22" s="41" t="s">
        <v>10</v>
      </c>
      <c r="L22" s="41" t="s">
        <v>10</v>
      </c>
      <c r="M22" s="41" t="s">
        <v>10</v>
      </c>
      <c r="N22" s="41" t="s">
        <v>10</v>
      </c>
      <c r="O22" s="41" t="s">
        <v>10</v>
      </c>
    </row>
    <row r="23" spans="1:15" ht="10.5" customHeight="1" x14ac:dyDescent="0.25">
      <c r="A23" s="1"/>
      <c r="B23" s="49" t="s">
        <v>18</v>
      </c>
      <c r="C23" s="50"/>
      <c r="D23" s="51"/>
      <c r="E23" s="52" t="s">
        <v>10</v>
      </c>
      <c r="F23" s="52" t="s">
        <v>10</v>
      </c>
      <c r="G23" s="52" t="s">
        <v>10</v>
      </c>
      <c r="H23" s="52" t="s">
        <v>10</v>
      </c>
      <c r="I23" s="52" t="s">
        <v>10</v>
      </c>
      <c r="J23" s="52" t="s">
        <v>10</v>
      </c>
      <c r="K23" s="52" t="s">
        <v>10</v>
      </c>
      <c r="L23" s="52" t="s">
        <v>10</v>
      </c>
      <c r="M23" s="52" t="s">
        <v>10</v>
      </c>
      <c r="N23" s="52" t="s">
        <v>10</v>
      </c>
      <c r="O23" s="52" t="s">
        <v>10</v>
      </c>
    </row>
    <row r="24" spans="1:15" ht="10.5" customHeight="1" x14ac:dyDescent="0.25">
      <c r="A24" s="1"/>
      <c r="B24" s="44" t="s">
        <v>26</v>
      </c>
      <c r="C24" s="45"/>
      <c r="D24" s="46"/>
      <c r="E24" s="41" t="s">
        <v>10</v>
      </c>
      <c r="F24" s="41" t="s">
        <v>10</v>
      </c>
      <c r="G24" s="41" t="s">
        <v>10</v>
      </c>
      <c r="H24" s="41" t="s">
        <v>10</v>
      </c>
      <c r="I24" s="41" t="s">
        <v>10</v>
      </c>
      <c r="J24" s="41" t="s">
        <v>10</v>
      </c>
      <c r="K24" s="41" t="s">
        <v>10</v>
      </c>
      <c r="L24" s="41" t="s">
        <v>10</v>
      </c>
      <c r="M24" s="41" t="s">
        <v>10</v>
      </c>
      <c r="N24" s="41" t="s">
        <v>10</v>
      </c>
      <c r="O24" s="41" t="s">
        <v>10</v>
      </c>
    </row>
    <row r="25" spans="1:15" ht="10.5" customHeight="1" x14ac:dyDescent="0.25">
      <c r="A25" s="1"/>
      <c r="B25" s="49" t="s">
        <v>27</v>
      </c>
      <c r="C25" s="50"/>
      <c r="D25" s="51"/>
      <c r="E25" s="52" t="s">
        <v>10</v>
      </c>
      <c r="F25" s="52" t="s">
        <v>10</v>
      </c>
      <c r="G25" s="52" t="s">
        <v>10</v>
      </c>
      <c r="H25" s="52" t="s">
        <v>10</v>
      </c>
      <c r="I25" s="52" t="s">
        <v>10</v>
      </c>
      <c r="J25" s="52" t="s">
        <v>10</v>
      </c>
      <c r="K25" s="52" t="s">
        <v>10</v>
      </c>
      <c r="L25" s="52" t="s">
        <v>10</v>
      </c>
      <c r="M25" s="52" t="s">
        <v>10</v>
      </c>
      <c r="N25" s="52" t="s">
        <v>10</v>
      </c>
      <c r="O25" s="52" t="s">
        <v>10</v>
      </c>
    </row>
    <row r="26" spans="1:15" ht="10.5" customHeight="1" x14ac:dyDescent="0.25">
      <c r="A26" s="1"/>
      <c r="B26" s="44" t="s">
        <v>28</v>
      </c>
      <c r="C26" s="45"/>
      <c r="D26" s="46"/>
      <c r="E26" s="41" t="s">
        <v>10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10</v>
      </c>
    </row>
    <row r="27" spans="1:15" ht="10.5" customHeight="1" x14ac:dyDescent="0.25">
      <c r="A27" s="1"/>
      <c r="B27" s="49" t="s">
        <v>29</v>
      </c>
      <c r="C27" s="50"/>
      <c r="D27" s="51"/>
      <c r="E27" s="52" t="s">
        <v>10</v>
      </c>
      <c r="F27" s="52" t="s">
        <v>10</v>
      </c>
      <c r="G27" s="52" t="s">
        <v>10</v>
      </c>
      <c r="H27" s="52" t="s">
        <v>10</v>
      </c>
      <c r="I27" s="52" t="s">
        <v>10</v>
      </c>
      <c r="J27" s="52" t="s">
        <v>10</v>
      </c>
      <c r="K27" s="52" t="s">
        <v>10</v>
      </c>
      <c r="L27" s="52" t="s">
        <v>10</v>
      </c>
      <c r="M27" s="52" t="s">
        <v>10</v>
      </c>
      <c r="N27" s="52" t="s">
        <v>10</v>
      </c>
      <c r="O27" s="52" t="s">
        <v>10</v>
      </c>
    </row>
    <row r="28" spans="1:15" ht="9.75" customHeight="1" x14ac:dyDescent="0.25">
      <c r="A28" s="1"/>
      <c r="B28" s="44" t="s">
        <v>30</v>
      </c>
      <c r="C28" s="45"/>
      <c r="D28" s="46"/>
      <c r="E28" s="41" t="s">
        <v>10</v>
      </c>
      <c r="F28" s="41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  <c r="K28" s="41" t="s">
        <v>10</v>
      </c>
      <c r="L28" s="41" t="s">
        <v>10</v>
      </c>
      <c r="M28" s="41" t="s">
        <v>10</v>
      </c>
      <c r="N28" s="41" t="s">
        <v>10</v>
      </c>
      <c r="O28" s="41" t="s">
        <v>10</v>
      </c>
    </row>
    <row r="29" spans="1:15" ht="10.5" customHeight="1" x14ac:dyDescent="0.25">
      <c r="A29" s="1"/>
      <c r="B29" s="49" t="s">
        <v>31</v>
      </c>
      <c r="C29" s="50"/>
      <c r="D29" s="51"/>
      <c r="E29" s="52" t="s">
        <v>10</v>
      </c>
      <c r="F29" s="52" t="s">
        <v>10</v>
      </c>
      <c r="G29" s="52" t="s">
        <v>10</v>
      </c>
      <c r="H29" s="52" t="s">
        <v>10</v>
      </c>
      <c r="I29" s="52" t="s">
        <v>10</v>
      </c>
      <c r="J29" s="52" t="s">
        <v>10</v>
      </c>
      <c r="K29" s="52" t="s">
        <v>10</v>
      </c>
      <c r="L29" s="52" t="s">
        <v>10</v>
      </c>
      <c r="M29" s="52" t="s">
        <v>10</v>
      </c>
      <c r="N29" s="52" t="s">
        <v>10</v>
      </c>
      <c r="O29" s="52" t="s">
        <v>10</v>
      </c>
    </row>
    <row r="30" spans="1:15" ht="11.25" customHeight="1" x14ac:dyDescent="0.25">
      <c r="A30" s="1"/>
      <c r="B30" s="44" t="s">
        <v>32</v>
      </c>
      <c r="C30" s="45"/>
      <c r="D30" s="46"/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41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 t="s">
        <v>10</v>
      </c>
    </row>
    <row r="31" spans="1:15" ht="10.5" customHeight="1" x14ac:dyDescent="0.25">
      <c r="A31" s="1"/>
      <c r="B31" s="49" t="s">
        <v>33</v>
      </c>
      <c r="C31" s="50"/>
      <c r="D31" s="51"/>
      <c r="E31" s="52" t="s">
        <v>10</v>
      </c>
      <c r="F31" s="52" t="s">
        <v>10</v>
      </c>
      <c r="G31" s="52" t="s">
        <v>10</v>
      </c>
      <c r="H31" s="52" t="s">
        <v>10</v>
      </c>
      <c r="I31" s="52" t="s">
        <v>10</v>
      </c>
      <c r="J31" s="52" t="s">
        <v>10</v>
      </c>
      <c r="K31" s="52" t="s">
        <v>10</v>
      </c>
      <c r="L31" s="52" t="s">
        <v>10</v>
      </c>
      <c r="M31" s="52" t="s">
        <v>10</v>
      </c>
      <c r="N31" s="52" t="s">
        <v>10</v>
      </c>
      <c r="O31" s="52" t="s">
        <v>10</v>
      </c>
    </row>
    <row r="32" spans="1:15" ht="11.25" customHeight="1" x14ac:dyDescent="0.25">
      <c r="A32" s="1"/>
      <c r="B32" s="38" t="s">
        <v>34</v>
      </c>
      <c r="C32" s="39"/>
      <c r="D32" s="40"/>
      <c r="E32" s="41" t="s">
        <v>10</v>
      </c>
      <c r="F32" s="41" t="s">
        <v>10</v>
      </c>
      <c r="G32" s="41" t="s">
        <v>10</v>
      </c>
      <c r="H32" s="41" t="s">
        <v>10</v>
      </c>
      <c r="I32" s="41" t="s">
        <v>10</v>
      </c>
      <c r="J32" s="41" t="s">
        <v>10</v>
      </c>
      <c r="K32" s="41" t="s">
        <v>10</v>
      </c>
      <c r="L32" s="41" t="s">
        <v>10</v>
      </c>
      <c r="M32" s="41" t="s">
        <v>10</v>
      </c>
      <c r="N32" s="41" t="s">
        <v>10</v>
      </c>
      <c r="O32" s="41" t="s">
        <v>10</v>
      </c>
    </row>
    <row r="33" spans="1:15" ht="11.25" customHeight="1" x14ac:dyDescent="0.25">
      <c r="A33" s="1"/>
      <c r="B33" s="53" t="s">
        <v>35</v>
      </c>
      <c r="C33" s="54"/>
      <c r="D33" s="55"/>
      <c r="E33" s="52"/>
      <c r="F33" s="52" t="s">
        <v>10</v>
      </c>
      <c r="G33" s="52"/>
      <c r="H33" s="52" t="s">
        <v>10</v>
      </c>
      <c r="I33" s="52"/>
      <c r="J33" s="52" t="s">
        <v>10</v>
      </c>
      <c r="K33" s="52"/>
      <c r="L33" s="52" t="s">
        <v>10</v>
      </c>
      <c r="M33" s="52"/>
      <c r="N33" s="52" t="s">
        <v>10</v>
      </c>
      <c r="O33" s="52"/>
    </row>
    <row r="34" spans="1:15" ht="9.75" customHeight="1" x14ac:dyDescent="0.25">
      <c r="A34" s="1"/>
      <c r="B34" s="38" t="s">
        <v>36</v>
      </c>
      <c r="C34" s="39"/>
      <c r="D34" s="40"/>
      <c r="E34" s="41" t="s">
        <v>37</v>
      </c>
      <c r="F34" s="37" t="s">
        <v>37</v>
      </c>
      <c r="G34" s="56" t="s">
        <v>37</v>
      </c>
      <c r="H34" s="56" t="s">
        <v>15</v>
      </c>
      <c r="I34" s="37" t="s">
        <v>10</v>
      </c>
      <c r="J34" s="56" t="s">
        <v>15</v>
      </c>
      <c r="K34" s="56" t="s">
        <v>15</v>
      </c>
      <c r="L34" s="37" t="s">
        <v>10</v>
      </c>
      <c r="M34" s="37" t="s">
        <v>10</v>
      </c>
      <c r="N34" s="56" t="s">
        <v>15</v>
      </c>
      <c r="O34" s="56" t="s">
        <v>15</v>
      </c>
    </row>
    <row r="35" spans="1:15" x14ac:dyDescent="0.25">
      <c r="A35" s="1"/>
      <c r="B35" s="53" t="s">
        <v>38</v>
      </c>
      <c r="C35" s="54"/>
      <c r="D35" s="55"/>
      <c r="E35" s="57"/>
      <c r="F35" s="57"/>
      <c r="G35" s="57" t="s">
        <v>37</v>
      </c>
      <c r="H35" s="57" t="s">
        <v>10</v>
      </c>
      <c r="I35" s="57" t="s">
        <v>15</v>
      </c>
      <c r="J35" s="57" t="s">
        <v>10</v>
      </c>
      <c r="K35" s="57" t="s">
        <v>15</v>
      </c>
      <c r="L35" s="57" t="s">
        <v>10</v>
      </c>
      <c r="M35" s="57" t="s">
        <v>15</v>
      </c>
      <c r="N35" s="57" t="s">
        <v>10</v>
      </c>
      <c r="O35" s="57" t="s">
        <v>15</v>
      </c>
    </row>
    <row r="36" spans="1:15" s="62" customFormat="1" ht="11.45" customHeight="1" x14ac:dyDescent="0.25">
      <c r="B36" s="58" t="s">
        <v>39</v>
      </c>
      <c r="C36" s="59">
        <v>1300</v>
      </c>
      <c r="D36" s="60"/>
      <c r="E36" s="61">
        <v>2.5</v>
      </c>
      <c r="F36" s="56">
        <v>3.5</v>
      </c>
      <c r="G36" s="56">
        <v>2.5</v>
      </c>
      <c r="H36" s="56">
        <v>5</v>
      </c>
      <c r="I36" s="56">
        <v>2.5</v>
      </c>
      <c r="J36" s="56">
        <v>4.5</v>
      </c>
      <c r="K36" s="56">
        <v>2.5</v>
      </c>
      <c r="L36" s="56">
        <v>5</v>
      </c>
      <c r="M36" s="56">
        <v>2.5</v>
      </c>
      <c r="N36" s="56">
        <v>4.5</v>
      </c>
      <c r="O36" s="56">
        <v>2.5</v>
      </c>
    </row>
    <row r="37" spans="1:15" ht="10.5" customHeight="1" x14ac:dyDescent="0.25">
      <c r="A37" s="62"/>
      <c r="B37" s="63" t="s">
        <v>40</v>
      </c>
      <c r="C37" s="64"/>
      <c r="D37" s="63"/>
      <c r="E37" s="65">
        <f t="shared" ref="E37:L37" si="0">ROUNDUP(((E36*$C$36)),0)</f>
        <v>3250</v>
      </c>
      <c r="F37" s="65">
        <f t="shared" si="0"/>
        <v>4550</v>
      </c>
      <c r="G37" s="65">
        <f t="shared" si="0"/>
        <v>3250</v>
      </c>
      <c r="H37" s="65">
        <f t="shared" si="0"/>
        <v>6500</v>
      </c>
      <c r="I37" s="65">
        <f t="shared" si="0"/>
        <v>3250</v>
      </c>
      <c r="J37" s="65">
        <f t="shared" si="0"/>
        <v>5850</v>
      </c>
      <c r="K37" s="65">
        <f t="shared" si="0"/>
        <v>3250</v>
      </c>
      <c r="L37" s="65">
        <f t="shared" si="0"/>
        <v>6500</v>
      </c>
      <c r="M37" s="65">
        <f t="shared" ref="M37:O37" si="1">ROUNDUP(((M36*$C$36)),0)</f>
        <v>3250</v>
      </c>
      <c r="N37" s="65">
        <f t="shared" si="1"/>
        <v>5850</v>
      </c>
      <c r="O37" s="65">
        <f t="shared" si="1"/>
        <v>3250</v>
      </c>
    </row>
    <row r="38" spans="1:15" ht="10.5" customHeight="1" x14ac:dyDescent="0.25">
      <c r="A38" s="66"/>
      <c r="B38" s="67" t="s">
        <v>41</v>
      </c>
      <c r="C38" s="68"/>
      <c r="D38" s="67"/>
      <c r="E38" s="69">
        <f t="shared" ref="E38:J38" si="2">ROUNDUP(((E36*$C$34)),0)</f>
        <v>0</v>
      </c>
      <c r="F38" s="69">
        <f t="shared" si="2"/>
        <v>0</v>
      </c>
      <c r="G38" s="69">
        <f t="shared" si="2"/>
        <v>0</v>
      </c>
      <c r="H38" s="69">
        <f t="shared" si="2"/>
        <v>0</v>
      </c>
      <c r="I38" s="69">
        <f t="shared" si="2"/>
        <v>0</v>
      </c>
      <c r="J38" s="69">
        <f t="shared" si="2"/>
        <v>0</v>
      </c>
      <c r="K38" s="69"/>
      <c r="L38" s="69">
        <f>ROUNDUP(((L36*$C$34)),0)</f>
        <v>0</v>
      </c>
      <c r="M38" s="69">
        <f t="shared" ref="M38:N38" si="3">ROUNDUP(((M36*$C$34)),0)</f>
        <v>0</v>
      </c>
      <c r="N38" s="69">
        <f t="shared" si="3"/>
        <v>0</v>
      </c>
      <c r="O38" s="69"/>
    </row>
    <row r="39" spans="1:15" ht="11.25" customHeight="1" x14ac:dyDescent="0.25">
      <c r="A39" s="1"/>
      <c r="B39" s="162" t="s">
        <v>42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"/>
      <c r="N39" s="1"/>
      <c r="O39" s="1"/>
    </row>
    <row r="40" spans="1:15" s="70" customFormat="1" ht="12" customHeight="1" x14ac:dyDescent="0.25">
      <c r="B40" s="71" t="s">
        <v>98</v>
      </c>
      <c r="C40" s="72">
        <v>350</v>
      </c>
      <c r="D40" s="73">
        <v>4.5</v>
      </c>
      <c r="E40" s="74">
        <f t="shared" ref="E40:O54" si="4">$C40*$D40</f>
        <v>1575</v>
      </c>
      <c r="F40" s="74">
        <f t="shared" si="4"/>
        <v>1575</v>
      </c>
      <c r="G40" s="74">
        <f t="shared" si="4"/>
        <v>1575</v>
      </c>
      <c r="H40" s="74">
        <f t="shared" si="4"/>
        <v>1575</v>
      </c>
      <c r="I40" s="74">
        <f t="shared" si="4"/>
        <v>1575</v>
      </c>
      <c r="J40" s="74">
        <f t="shared" si="4"/>
        <v>1575</v>
      </c>
      <c r="K40" s="74">
        <f t="shared" si="4"/>
        <v>1575</v>
      </c>
      <c r="L40" s="74">
        <f t="shared" si="4"/>
        <v>1575</v>
      </c>
      <c r="M40" s="74">
        <f t="shared" si="4"/>
        <v>1575</v>
      </c>
      <c r="N40" s="74">
        <f t="shared" si="4"/>
        <v>1575</v>
      </c>
      <c r="O40" s="74">
        <f t="shared" si="4"/>
        <v>1575</v>
      </c>
    </row>
    <row r="41" spans="1:15" s="1" customFormat="1" ht="9.75" x14ac:dyDescent="0.25">
      <c r="B41" s="75" t="s">
        <v>62</v>
      </c>
      <c r="C41" s="76">
        <v>1045</v>
      </c>
      <c r="D41" s="102">
        <v>2.2999999999999998</v>
      </c>
      <c r="E41" s="78"/>
      <c r="F41" s="78"/>
      <c r="G41" s="78"/>
      <c r="H41" s="78"/>
      <c r="I41" s="78"/>
      <c r="J41" s="78">
        <f t="shared" si="4"/>
        <v>2403.5</v>
      </c>
      <c r="K41" s="78"/>
      <c r="L41" s="78"/>
      <c r="M41" s="78"/>
      <c r="N41" s="78">
        <f t="shared" si="4"/>
        <v>2403.5</v>
      </c>
      <c r="O41" s="78"/>
    </row>
    <row r="42" spans="1:15" ht="11.25" customHeight="1" x14ac:dyDescent="0.25">
      <c r="A42" s="1"/>
      <c r="B42" s="75" t="s">
        <v>63</v>
      </c>
      <c r="C42" s="76">
        <v>750</v>
      </c>
      <c r="D42" s="102">
        <v>0.4</v>
      </c>
      <c r="E42" s="78"/>
      <c r="F42" s="78"/>
      <c r="G42" s="78"/>
      <c r="H42" s="78">
        <f t="shared" si="4"/>
        <v>300</v>
      </c>
      <c r="I42" s="78"/>
      <c r="J42" s="78"/>
      <c r="K42" s="78"/>
      <c r="L42" s="78">
        <f t="shared" si="4"/>
        <v>300</v>
      </c>
      <c r="M42" s="78"/>
      <c r="N42" s="78"/>
      <c r="O42" s="78"/>
    </row>
    <row r="43" spans="1:15" ht="10.5" customHeight="1" x14ac:dyDescent="0.25">
      <c r="A43" s="1"/>
      <c r="B43" s="75" t="s">
        <v>64</v>
      </c>
      <c r="C43" s="76">
        <v>950</v>
      </c>
      <c r="D43" s="102">
        <v>0.6</v>
      </c>
      <c r="E43" s="78"/>
      <c r="F43" s="78"/>
      <c r="G43" s="78"/>
      <c r="H43" s="78">
        <f t="shared" si="4"/>
        <v>570</v>
      </c>
      <c r="I43" s="78"/>
      <c r="J43" s="78"/>
      <c r="K43" s="78"/>
      <c r="L43" s="78">
        <f t="shared" si="4"/>
        <v>570</v>
      </c>
      <c r="M43" s="78"/>
      <c r="N43" s="78"/>
      <c r="O43" s="78"/>
    </row>
    <row r="44" spans="1:15" ht="9.75" customHeight="1" x14ac:dyDescent="0.25">
      <c r="A44" s="1"/>
      <c r="B44" s="75" t="s">
        <v>45</v>
      </c>
      <c r="C44" s="76">
        <v>230</v>
      </c>
      <c r="D44" s="102">
        <v>1</v>
      </c>
      <c r="E44" s="78">
        <f t="shared" si="4"/>
        <v>230</v>
      </c>
      <c r="F44" s="78">
        <f t="shared" si="4"/>
        <v>230</v>
      </c>
      <c r="G44" s="78">
        <f t="shared" si="4"/>
        <v>230</v>
      </c>
      <c r="H44" s="78">
        <f t="shared" si="4"/>
        <v>230</v>
      </c>
      <c r="I44" s="78">
        <f t="shared" si="4"/>
        <v>230</v>
      </c>
      <c r="J44" s="78">
        <f t="shared" si="4"/>
        <v>230</v>
      </c>
      <c r="K44" s="78">
        <f t="shared" si="4"/>
        <v>230</v>
      </c>
      <c r="L44" s="78">
        <f t="shared" si="4"/>
        <v>230</v>
      </c>
      <c r="M44" s="78">
        <f t="shared" si="4"/>
        <v>230</v>
      </c>
      <c r="N44" s="78">
        <f t="shared" si="4"/>
        <v>230</v>
      </c>
      <c r="O44" s="78">
        <f t="shared" si="4"/>
        <v>230</v>
      </c>
    </row>
    <row r="45" spans="1:15" ht="9.75" customHeight="1" x14ac:dyDescent="0.25">
      <c r="A45" s="1"/>
      <c r="B45" s="75" t="s">
        <v>46</v>
      </c>
      <c r="C45" s="76">
        <v>80</v>
      </c>
      <c r="D45" s="102">
        <v>1</v>
      </c>
      <c r="E45" s="78">
        <f t="shared" si="4"/>
        <v>80</v>
      </c>
      <c r="F45" s="78">
        <f t="shared" si="4"/>
        <v>80</v>
      </c>
      <c r="G45" s="78">
        <f t="shared" si="4"/>
        <v>80</v>
      </c>
      <c r="H45" s="78">
        <f t="shared" si="4"/>
        <v>80</v>
      </c>
      <c r="I45" s="78">
        <f t="shared" si="4"/>
        <v>80</v>
      </c>
      <c r="J45" s="78">
        <f t="shared" si="4"/>
        <v>80</v>
      </c>
      <c r="K45" s="78">
        <f t="shared" si="4"/>
        <v>80</v>
      </c>
      <c r="L45" s="78">
        <f t="shared" si="4"/>
        <v>80</v>
      </c>
      <c r="M45" s="78">
        <f t="shared" si="4"/>
        <v>80</v>
      </c>
      <c r="N45" s="78">
        <f t="shared" si="4"/>
        <v>80</v>
      </c>
      <c r="O45" s="78">
        <f t="shared" si="4"/>
        <v>80</v>
      </c>
    </row>
    <row r="46" spans="1:15" ht="10.5" customHeight="1" x14ac:dyDescent="0.25">
      <c r="A46" s="1"/>
      <c r="B46" s="75" t="s">
        <v>48</v>
      </c>
      <c r="C46" s="76">
        <v>330</v>
      </c>
      <c r="D46" s="102">
        <v>1</v>
      </c>
      <c r="E46" s="78"/>
      <c r="F46" s="78">
        <f t="shared" si="4"/>
        <v>330</v>
      </c>
      <c r="G46" s="78"/>
      <c r="H46" s="78">
        <f t="shared" si="4"/>
        <v>330</v>
      </c>
      <c r="I46" s="78"/>
      <c r="J46" s="78">
        <f t="shared" si="4"/>
        <v>330</v>
      </c>
      <c r="K46" s="78"/>
      <c r="L46" s="78">
        <f t="shared" si="4"/>
        <v>330</v>
      </c>
      <c r="M46" s="78"/>
      <c r="N46" s="78">
        <f t="shared" si="4"/>
        <v>330</v>
      </c>
      <c r="O46" s="78"/>
    </row>
    <row r="47" spans="1:15" ht="9" customHeight="1" x14ac:dyDescent="0.25">
      <c r="A47" s="1"/>
      <c r="B47" s="75" t="s">
        <v>65</v>
      </c>
      <c r="C47" s="76">
        <v>480</v>
      </c>
      <c r="D47" s="102">
        <v>1</v>
      </c>
      <c r="E47" s="78"/>
      <c r="F47" s="78">
        <f t="shared" si="4"/>
        <v>480</v>
      </c>
      <c r="G47" s="78"/>
      <c r="H47" s="78">
        <f t="shared" si="4"/>
        <v>480</v>
      </c>
      <c r="I47" s="78"/>
      <c r="J47" s="78">
        <f t="shared" si="4"/>
        <v>480</v>
      </c>
      <c r="K47" s="78"/>
      <c r="L47" s="78">
        <f t="shared" si="4"/>
        <v>480</v>
      </c>
      <c r="M47" s="78"/>
      <c r="N47" s="78">
        <f t="shared" si="4"/>
        <v>480</v>
      </c>
      <c r="O47" s="78"/>
    </row>
    <row r="48" spans="1:15" ht="9" customHeight="1" x14ac:dyDescent="0.25">
      <c r="A48" s="1"/>
      <c r="B48" s="75" t="s">
        <v>66</v>
      </c>
      <c r="C48" s="76">
        <v>630</v>
      </c>
      <c r="D48" s="102">
        <v>4</v>
      </c>
      <c r="E48" s="78"/>
      <c r="F48" s="78">
        <f t="shared" si="4"/>
        <v>2520</v>
      </c>
      <c r="G48" s="78"/>
      <c r="H48" s="78">
        <f t="shared" si="4"/>
        <v>2520</v>
      </c>
      <c r="I48" s="78"/>
      <c r="J48" s="78">
        <f t="shared" si="4"/>
        <v>2520</v>
      </c>
      <c r="K48" s="78"/>
      <c r="L48" s="78">
        <f t="shared" si="4"/>
        <v>2520</v>
      </c>
      <c r="M48" s="78"/>
      <c r="N48" s="78">
        <f t="shared" si="4"/>
        <v>2520</v>
      </c>
      <c r="O48" s="78"/>
    </row>
    <row r="49" spans="1:15" ht="9.75" customHeight="1" x14ac:dyDescent="0.25">
      <c r="A49" s="1"/>
      <c r="B49" s="75" t="s">
        <v>52</v>
      </c>
      <c r="C49" s="76">
        <v>350</v>
      </c>
      <c r="D49" s="102">
        <v>7.6</v>
      </c>
      <c r="E49" s="78"/>
      <c r="F49" s="78"/>
      <c r="G49" s="78"/>
      <c r="H49" s="78"/>
      <c r="I49" s="78"/>
      <c r="J49" s="78">
        <f t="shared" si="4"/>
        <v>2660</v>
      </c>
      <c r="K49" s="78"/>
      <c r="L49" s="78"/>
      <c r="M49" s="78"/>
      <c r="N49" s="78">
        <f t="shared" si="4"/>
        <v>2660</v>
      </c>
      <c r="O49" s="78"/>
    </row>
    <row r="50" spans="1:15" ht="9.75" customHeight="1" x14ac:dyDescent="0.25">
      <c r="A50" s="80"/>
      <c r="B50" s="75" t="s">
        <v>53</v>
      </c>
      <c r="C50" s="76">
        <v>1000</v>
      </c>
      <c r="D50" s="102">
        <v>0.5</v>
      </c>
      <c r="E50" s="78"/>
      <c r="F50" s="78">
        <f t="shared" si="4"/>
        <v>500</v>
      </c>
      <c r="G50" s="78"/>
      <c r="H50" s="78">
        <f t="shared" si="4"/>
        <v>500</v>
      </c>
      <c r="I50" s="78"/>
      <c r="J50" s="78">
        <f t="shared" si="4"/>
        <v>500</v>
      </c>
      <c r="K50" s="78"/>
      <c r="L50" s="78">
        <f t="shared" si="4"/>
        <v>500</v>
      </c>
      <c r="M50" s="78"/>
      <c r="N50" s="78">
        <f t="shared" si="4"/>
        <v>500</v>
      </c>
      <c r="O50" s="78"/>
    </row>
    <row r="51" spans="1:15" ht="9" customHeight="1" x14ac:dyDescent="0.25">
      <c r="A51" s="1"/>
      <c r="B51" s="75" t="s">
        <v>55</v>
      </c>
      <c r="C51" s="76">
        <v>7740</v>
      </c>
      <c r="D51" s="102">
        <v>1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8.25" customHeight="1" x14ac:dyDescent="0.25">
      <c r="A52" s="81"/>
      <c r="B52" s="82"/>
      <c r="C52" s="83">
        <v>0</v>
      </c>
      <c r="D52" s="103">
        <v>1</v>
      </c>
      <c r="E52" s="85"/>
      <c r="F52" s="85">
        <f t="shared" si="4"/>
        <v>0</v>
      </c>
      <c r="G52" s="85"/>
      <c r="H52" s="85">
        <f t="shared" si="4"/>
        <v>0</v>
      </c>
      <c r="I52" s="85"/>
      <c r="J52" s="85">
        <f t="shared" si="4"/>
        <v>0</v>
      </c>
      <c r="K52" s="85">
        <f>$C52*$D52</f>
        <v>0</v>
      </c>
      <c r="L52" s="85">
        <f t="shared" si="4"/>
        <v>0</v>
      </c>
      <c r="M52" s="85"/>
      <c r="N52" s="85">
        <f t="shared" si="4"/>
        <v>0</v>
      </c>
      <c r="O52" s="85">
        <f>$C52*$D52</f>
        <v>0</v>
      </c>
    </row>
    <row r="53" spans="1:15" ht="9" customHeight="1" x14ac:dyDescent="0.25">
      <c r="A53" s="81"/>
      <c r="B53" s="84"/>
      <c r="C53" s="86">
        <v>0</v>
      </c>
      <c r="D53" s="103">
        <v>1</v>
      </c>
      <c r="E53" s="85"/>
      <c r="F53" s="85">
        <f t="shared" si="4"/>
        <v>0</v>
      </c>
      <c r="G53" s="85"/>
      <c r="H53" s="85">
        <f t="shared" si="4"/>
        <v>0</v>
      </c>
      <c r="I53" s="85"/>
      <c r="J53" s="85">
        <f t="shared" si="4"/>
        <v>0</v>
      </c>
      <c r="K53" s="85">
        <f>$C53*$D53</f>
        <v>0</v>
      </c>
      <c r="L53" s="85">
        <f t="shared" si="4"/>
        <v>0</v>
      </c>
      <c r="M53" s="85"/>
      <c r="N53" s="85">
        <f t="shared" si="4"/>
        <v>0</v>
      </c>
      <c r="O53" s="85">
        <f>$C53*$D53</f>
        <v>0</v>
      </c>
    </row>
    <row r="54" spans="1:15" s="1" customFormat="1" ht="9.75" x14ac:dyDescent="0.25">
      <c r="B54" s="75" t="s">
        <v>58</v>
      </c>
      <c r="C54" s="76">
        <f>'[1]Цены на расходники'!$B$21</f>
        <v>400</v>
      </c>
      <c r="D54" s="102">
        <v>1</v>
      </c>
      <c r="E54" s="78">
        <f t="shared" ref="E54:I54" si="5">$C54*$D54</f>
        <v>400</v>
      </c>
      <c r="F54" s="78">
        <f t="shared" si="4"/>
        <v>400</v>
      </c>
      <c r="G54" s="78">
        <f t="shared" si="5"/>
        <v>400</v>
      </c>
      <c r="H54" s="78">
        <f t="shared" si="4"/>
        <v>400</v>
      </c>
      <c r="I54" s="78">
        <f t="shared" si="5"/>
        <v>400</v>
      </c>
      <c r="J54" s="78">
        <f t="shared" si="4"/>
        <v>400</v>
      </c>
      <c r="K54" s="78">
        <f>$C54*$D54</f>
        <v>400</v>
      </c>
      <c r="L54" s="78">
        <f t="shared" si="4"/>
        <v>400</v>
      </c>
      <c r="M54" s="78">
        <f t="shared" si="4"/>
        <v>400</v>
      </c>
      <c r="N54" s="78">
        <f t="shared" si="4"/>
        <v>400</v>
      </c>
      <c r="O54" s="78">
        <f>$C54*$D54</f>
        <v>400</v>
      </c>
    </row>
    <row r="55" spans="1:15" s="87" customFormat="1" ht="15.75" customHeight="1" x14ac:dyDescent="0.25">
      <c r="B55" s="164" t="s">
        <v>99</v>
      </c>
      <c r="C55" s="165"/>
      <c r="D55" s="166"/>
      <c r="E55" s="88">
        <f t="shared" ref="E55:J55" si="6">SUM(E40:E54)</f>
        <v>2285</v>
      </c>
      <c r="F55" s="88">
        <f t="shared" si="6"/>
        <v>6115</v>
      </c>
      <c r="G55" s="88">
        <f t="shared" si="6"/>
        <v>2285</v>
      </c>
      <c r="H55" s="88">
        <f t="shared" si="6"/>
        <v>6985</v>
      </c>
      <c r="I55" s="88">
        <f t="shared" si="6"/>
        <v>2285</v>
      </c>
      <c r="J55" s="88">
        <f t="shared" si="6"/>
        <v>11178.5</v>
      </c>
      <c r="K55" s="88">
        <f>SUM(K40:K54)-K52-K53</f>
        <v>2285</v>
      </c>
      <c r="L55" s="88">
        <f>SUM(L40:L54)</f>
        <v>6985</v>
      </c>
      <c r="M55" s="88">
        <f t="shared" ref="M55:N55" si="7">SUM(M40:M54)</f>
        <v>2285</v>
      </c>
      <c r="N55" s="88">
        <f t="shared" si="7"/>
        <v>11178.5</v>
      </c>
      <c r="O55" s="88">
        <f>SUM(O40:O54)-O52-O53</f>
        <v>2285</v>
      </c>
    </row>
    <row r="56" spans="1:15" s="89" customFormat="1" ht="15" customHeight="1" x14ac:dyDescent="0.25">
      <c r="B56" s="167" t="s">
        <v>100</v>
      </c>
      <c r="C56" s="168"/>
      <c r="D56" s="169"/>
      <c r="E56" s="90">
        <f t="shared" ref="E56:L56" si="8">E55+E37</f>
        <v>5535</v>
      </c>
      <c r="F56" s="90">
        <f t="shared" si="8"/>
        <v>10665</v>
      </c>
      <c r="G56" s="90">
        <f t="shared" si="8"/>
        <v>5535</v>
      </c>
      <c r="H56" s="90">
        <f t="shared" si="8"/>
        <v>13485</v>
      </c>
      <c r="I56" s="90">
        <f t="shared" si="8"/>
        <v>5535</v>
      </c>
      <c r="J56" s="90">
        <f t="shared" si="8"/>
        <v>17028.5</v>
      </c>
      <c r="K56" s="90">
        <f t="shared" si="8"/>
        <v>5535</v>
      </c>
      <c r="L56" s="90">
        <f t="shared" si="8"/>
        <v>13485</v>
      </c>
      <c r="M56" s="90">
        <f t="shared" ref="M56:O56" si="9">M55+M37</f>
        <v>5535</v>
      </c>
      <c r="N56" s="90">
        <f t="shared" si="9"/>
        <v>17028.5</v>
      </c>
      <c r="O56" s="90">
        <f t="shared" si="9"/>
        <v>5535</v>
      </c>
    </row>
    <row r="57" spans="1:15" ht="11.25" customHeight="1" x14ac:dyDescent="0.25">
      <c r="A57" s="104"/>
      <c r="B57" s="105"/>
      <c r="C57" s="106"/>
      <c r="D57" s="107"/>
      <c r="E57" s="108"/>
      <c r="F57" s="108"/>
      <c r="G57" s="108"/>
      <c r="H57" s="108"/>
      <c r="I57" s="108"/>
      <c r="J57" s="108"/>
      <c r="K57" s="109"/>
      <c r="L57" s="108"/>
      <c r="M57" s="108"/>
      <c r="N57" s="108"/>
      <c r="O57" s="109"/>
    </row>
    <row r="58" spans="1:15" s="110" customFormat="1" ht="15.75" customHeight="1" x14ac:dyDescent="0.25"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</row>
    <row r="59" spans="1:15" s="111" customFormat="1" ht="15.75" customHeight="1" x14ac:dyDescent="0.25">
      <c r="B59" s="112"/>
      <c r="C59" s="113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s="91" customFormat="1" ht="15.75" customHeight="1" x14ac:dyDescent="0.25">
      <c r="B60" s="116"/>
      <c r="C60" s="117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s="91" customFormat="1" ht="15.75" customHeight="1" x14ac:dyDescent="0.25">
      <c r="B61" s="120"/>
      <c r="C61" s="121"/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5" s="91" customFormat="1" ht="15.75" customHeight="1" x14ac:dyDescent="0.25">
      <c r="B62" s="92"/>
      <c r="C62" s="92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4.25" customHeight="1" x14ac:dyDescent="0.25">
      <c r="A63" s="1"/>
      <c r="B63" s="1" t="s">
        <v>59</v>
      </c>
      <c r="C63" s="6"/>
      <c r="D63" s="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A64" s="1"/>
      <c r="B64" s="1"/>
      <c r="C64" s="6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95" customFormat="1" ht="12.75" x14ac:dyDescent="0.25">
      <c r="B65" s="95" t="str">
        <f>'[1]Цены на расходники'!$A$56</f>
        <v xml:space="preserve">Внимание! 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 s="95" customFormat="1" ht="12.75" x14ac:dyDescent="0.25">
      <c r="B66" s="95" t="str">
        <f>'[1]Цены на расходники'!$A$57</f>
        <v>Стоимости ТО на день обращения могут отличаться от приведенных в таблице в связи с возможным  изменением стоимости запасных частей.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</sheetData>
  <mergeCells count="12">
    <mergeCell ref="B58:O58"/>
    <mergeCell ref="G2:J2"/>
    <mergeCell ref="C3:D3"/>
    <mergeCell ref="B4:B5"/>
    <mergeCell ref="G4:J4"/>
    <mergeCell ref="C5:D5"/>
    <mergeCell ref="B8:L8"/>
    <mergeCell ref="C18:L18"/>
    <mergeCell ref="B19:L19"/>
    <mergeCell ref="B39:L39"/>
    <mergeCell ref="B55:D55"/>
    <mergeCell ref="B56:D56"/>
  </mergeCells>
  <hyperlinks>
    <hyperlink ref="C5" location="Автомобили!A1" display="#Автомобили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Qashqai 1,6 MT</vt:lpstr>
      <vt:lpstr> X-Trail T31 2,0 MT</vt:lpstr>
      <vt:lpstr>X-Trail T31 2,0 AT</vt:lpstr>
      <vt:lpstr>Qashqai 2,0 AT</vt:lpstr>
      <vt:lpstr>Qashqai HR 2,0 MT</vt:lpstr>
    </vt:vector>
  </TitlesOfParts>
  <Company>SIM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Богаев Ярослав Игоревич</dc:creator>
  <cp:lastModifiedBy>Серенький Юрий Михайлович</cp:lastModifiedBy>
  <cp:lastPrinted>2019-04-02T09:54:17Z</cp:lastPrinted>
  <dcterms:created xsi:type="dcterms:W3CDTF">2018-02-19T14:34:00Z</dcterms:created>
  <dcterms:modified xsi:type="dcterms:W3CDTF">2019-04-11T09:58:54Z</dcterms:modified>
</cp:coreProperties>
</file>